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9F9D880F-56BF-4245-9E9B-1829727455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laire Brut et Net" sheetId="1" r:id="rId1"/>
    <sheet name="Cotisations Sociales" sheetId="2" r:id="rId2"/>
    <sheet name="Prélèvement à la Source" sheetId="3" r:id="rId3"/>
    <sheet name="Avantages en Nature" sheetId="4" r:id="rId4"/>
    <sheet name="Heures Supplémentaire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5" l="1"/>
  <c r="H8" i="4"/>
  <c r="H8" i="3"/>
  <c r="G11" i="2"/>
  <c r="G10" i="2"/>
  <c r="G9" i="2"/>
  <c r="F12" i="1"/>
  <c r="F11" i="1"/>
  <c r="F10" i="1"/>
</calcChain>
</file>

<file path=xl/sharedStrings.xml><?xml version="1.0" encoding="utf-8"?>
<sst xmlns="http://schemas.openxmlformats.org/spreadsheetml/2006/main" count="47" uniqueCount="30">
  <si>
    <t>Description</t>
  </si>
  <si>
    <t>Valeurs (Exemples)</t>
  </si>
  <si>
    <t>Formule Excel</t>
  </si>
  <si>
    <t>Résultat Attendu</t>
  </si>
  <si>
    <t>Salaire Brut</t>
  </si>
  <si>
    <t>SMIC horaire = 12,05 ; Heures travaillées = 151,67</t>
  </si>
  <si>
    <t>1823.00</t>
  </si>
  <si>
    <t>Net Avant Impôt</t>
  </si>
  <si>
    <t>Salaire Brut - Total Cotisations Salariales</t>
  </si>
  <si>
    <t>1683.54</t>
  </si>
  <si>
    <t>Salaire Net à Payer</t>
  </si>
  <si>
    <t>Net Avant Impôt - Prélèvement à la Source</t>
  </si>
  <si>
    <t>1599.36</t>
  </si>
  <si>
    <t>Cotisation Maladie</t>
  </si>
  <si>
    <t>Salaire Brut = 1823,00</t>
  </si>
  <si>
    <t>13.67</t>
  </si>
  <si>
    <t>Cotisation Vieillesse</t>
  </si>
  <si>
    <t>125.79</t>
  </si>
  <si>
    <t>Total Cotisations Salariales</t>
  </si>
  <si>
    <t>Somme des cotisations maladie et vieillesse</t>
  </si>
  <si>
    <t>139.46</t>
  </si>
  <si>
    <t>Prélèvement à la Source</t>
  </si>
  <si>
    <t>Net Avant Impôt = 1683.54 ; Taux = 5%</t>
  </si>
  <si>
    <t>84.18</t>
  </si>
  <si>
    <t>Avantages en Nature (Navigo)</t>
  </si>
  <si>
    <t>Abonnement annuel = 980,00</t>
  </si>
  <si>
    <t>40.83</t>
  </si>
  <si>
    <t>Heures Supplémentaires</t>
  </si>
  <si>
    <t>10 heures ; Taux horaire = 12,05 ; Majoration 25%</t>
  </si>
  <si>
    <t>150.63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</si>
</sst>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9:H12"/>
  <sheetViews>
    <sheetView tabSelected="1" topLeftCell="A2" workbookViewId="0">
      <selection activeCell="E11" sqref="E11"/>
    </sheetView>
  </sheetViews>
  <sheetFormatPr defaultRowHeight="15" x14ac:dyDescent="0.25"/>
  <cols>
    <col min="3" max="3" width="2.42578125" customWidth="1"/>
    <col min="4" max="4" width="29" customWidth="1"/>
    <col min="5" max="5" width="47.42578125" customWidth="1"/>
    <col min="6" max="6" width="37" customWidth="1"/>
    <col min="7" max="7" width="25" customWidth="1"/>
  </cols>
  <sheetData>
    <row r="9" spans="4:8" ht="41.25" customHeight="1" x14ac:dyDescent="0.25">
      <c r="D9" s="3" t="s">
        <v>0</v>
      </c>
      <c r="E9" s="3" t="s">
        <v>1</v>
      </c>
      <c r="F9" s="3" t="s">
        <v>2</v>
      </c>
      <c r="G9" s="3" t="s">
        <v>3</v>
      </c>
      <c r="H9" s="1"/>
    </row>
    <row r="10" spans="4:8" ht="32.25" customHeight="1" x14ac:dyDescent="0.25">
      <c r="D10" s="4" t="s">
        <v>4</v>
      </c>
      <c r="E10" s="5" t="s">
        <v>5</v>
      </c>
      <c r="F10" s="5">
        <f>12.05*151.67</f>
        <v>1827.6234999999999</v>
      </c>
      <c r="G10" s="5" t="s">
        <v>6</v>
      </c>
      <c r="H10" s="1"/>
    </row>
    <row r="11" spans="4:8" ht="33.75" customHeight="1" x14ac:dyDescent="0.25">
      <c r="D11" s="4" t="s">
        <v>7</v>
      </c>
      <c r="E11" s="5" t="s">
        <v>8</v>
      </c>
      <c r="F11" s="5">
        <f>1823-139.46</f>
        <v>1683.54</v>
      </c>
      <c r="G11" s="5" t="s">
        <v>9</v>
      </c>
      <c r="H11" s="1"/>
    </row>
    <row r="12" spans="4:8" ht="47.25" customHeight="1" x14ac:dyDescent="0.25">
      <c r="D12" s="4" t="s">
        <v>10</v>
      </c>
      <c r="E12" s="5" t="s">
        <v>11</v>
      </c>
      <c r="F12" s="5">
        <f>1683.54-84.18</f>
        <v>1599.36</v>
      </c>
      <c r="G12" s="5" t="s">
        <v>12</v>
      </c>
      <c r="H12" s="1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M13"/>
  <sheetViews>
    <sheetView workbookViewId="0">
      <selection activeCell="E9" sqref="E9:E11"/>
    </sheetView>
  </sheetViews>
  <sheetFormatPr defaultRowHeight="15" x14ac:dyDescent="0.25"/>
  <cols>
    <col min="3" max="3" width="2.85546875" customWidth="1"/>
    <col min="4" max="4" width="9.140625" hidden="1" customWidth="1"/>
    <col min="5" max="5" width="28.5703125" customWidth="1"/>
    <col min="6" max="6" width="47.140625" customWidth="1"/>
    <col min="7" max="7" width="29" customWidth="1"/>
    <col min="8" max="8" width="26.42578125" customWidth="1"/>
  </cols>
  <sheetData>
    <row r="2" spans="5:13" x14ac:dyDescent="0.25">
      <c r="M2" s="2"/>
    </row>
    <row r="3" spans="5:13" x14ac:dyDescent="0.25">
      <c r="M3" s="2"/>
    </row>
    <row r="4" spans="5:13" x14ac:dyDescent="0.25">
      <c r="M4" s="2"/>
    </row>
    <row r="5" spans="5:13" x14ac:dyDescent="0.25">
      <c r="M5" s="2"/>
    </row>
    <row r="6" spans="5:13" ht="5.25" customHeight="1" x14ac:dyDescent="0.25"/>
    <row r="7" spans="5:13" hidden="1" x14ac:dyDescent="0.25"/>
    <row r="8" spans="5:13" ht="31.5" customHeight="1" x14ac:dyDescent="0.25">
      <c r="E8" s="7" t="s">
        <v>0</v>
      </c>
      <c r="F8" s="7" t="s">
        <v>1</v>
      </c>
      <c r="G8" s="7" t="s">
        <v>2</v>
      </c>
      <c r="H8" s="7" t="s">
        <v>3</v>
      </c>
    </row>
    <row r="9" spans="5:13" ht="30.75" customHeight="1" x14ac:dyDescent="0.25">
      <c r="E9" s="8" t="s">
        <v>13</v>
      </c>
      <c r="F9" s="6" t="s">
        <v>14</v>
      </c>
      <c r="G9" s="6">
        <f>1823*0.0075</f>
        <v>13.672499999999999</v>
      </c>
      <c r="H9" s="6" t="s">
        <v>15</v>
      </c>
    </row>
    <row r="10" spans="5:13" ht="39" customHeight="1" x14ac:dyDescent="0.25">
      <c r="E10" s="8" t="s">
        <v>16</v>
      </c>
      <c r="F10" s="6" t="s">
        <v>14</v>
      </c>
      <c r="G10" s="6">
        <f>1823*0.069</f>
        <v>125.78700000000001</v>
      </c>
      <c r="H10" s="6" t="s">
        <v>17</v>
      </c>
    </row>
    <row r="11" spans="5:13" ht="31.5" customHeight="1" x14ac:dyDescent="0.25">
      <c r="E11" s="8" t="s">
        <v>18</v>
      </c>
      <c r="F11" s="6" t="s">
        <v>19</v>
      </c>
      <c r="G11" s="6">
        <f>13.67+125.79</f>
        <v>139.46</v>
      </c>
      <c r="H11" s="6" t="s">
        <v>20</v>
      </c>
    </row>
    <row r="12" spans="5:13" ht="39" customHeight="1" x14ac:dyDescent="0.25"/>
    <row r="13" spans="5:13" ht="42.75" customHeight="1" x14ac:dyDescent="0.25"/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7:I8"/>
  <sheetViews>
    <sheetView workbookViewId="0">
      <selection activeCell="F7" sqref="F7:I8"/>
    </sheetView>
  </sheetViews>
  <sheetFormatPr defaultRowHeight="15" x14ac:dyDescent="0.25"/>
  <cols>
    <col min="6" max="6" width="27.5703125" customWidth="1"/>
    <col min="7" max="7" width="42.42578125" customWidth="1"/>
    <col min="8" max="8" width="21" customWidth="1"/>
    <col min="9" max="9" width="23.140625" customWidth="1"/>
  </cols>
  <sheetData>
    <row r="7" spans="6:9" ht="48.75" customHeight="1" x14ac:dyDescent="0.25">
      <c r="F7" s="10" t="s">
        <v>0</v>
      </c>
      <c r="G7" s="10" t="s">
        <v>1</v>
      </c>
      <c r="H7" s="10" t="s">
        <v>2</v>
      </c>
      <c r="I7" s="10" t="s">
        <v>3</v>
      </c>
    </row>
    <row r="8" spans="6:9" ht="46.5" customHeight="1" x14ac:dyDescent="0.25">
      <c r="F8" s="10" t="s">
        <v>21</v>
      </c>
      <c r="G8" s="10" t="s">
        <v>22</v>
      </c>
      <c r="H8" s="10">
        <f>1683.54*0.05</f>
        <v>84.177000000000007</v>
      </c>
      <c r="I8" s="10" t="s">
        <v>23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7:J8"/>
  <sheetViews>
    <sheetView workbookViewId="0">
      <selection activeCell="G8" sqref="G8"/>
    </sheetView>
  </sheetViews>
  <sheetFormatPr defaultRowHeight="15" x14ac:dyDescent="0.25"/>
  <cols>
    <col min="4" max="4" width="8.7109375" customWidth="1"/>
    <col min="5" max="5" width="9.140625" hidden="1" customWidth="1"/>
    <col min="6" max="6" width="32.28515625" customWidth="1"/>
    <col min="7" max="7" width="32.85546875" customWidth="1"/>
    <col min="8" max="8" width="35.85546875" customWidth="1"/>
    <col min="9" max="9" width="19.28515625" customWidth="1"/>
  </cols>
  <sheetData>
    <row r="7" spans="6:10" ht="33.75" customHeight="1" x14ac:dyDescent="0.25">
      <c r="F7" s="11" t="s">
        <v>0</v>
      </c>
      <c r="G7" s="11" t="s">
        <v>1</v>
      </c>
      <c r="H7" s="11" t="s">
        <v>2</v>
      </c>
      <c r="I7" s="11" t="s">
        <v>3</v>
      </c>
      <c r="J7" s="11"/>
    </row>
    <row r="8" spans="6:10" ht="35.25" customHeight="1" x14ac:dyDescent="0.25">
      <c r="F8" s="11" t="s">
        <v>24</v>
      </c>
      <c r="G8" s="11" t="s">
        <v>25</v>
      </c>
      <c r="H8" s="11">
        <f>(980/12)*0.5</f>
        <v>40.833333333333336</v>
      </c>
      <c r="I8" s="11" t="s">
        <v>26</v>
      </c>
      <c r="J8" s="11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8:J9"/>
  <sheetViews>
    <sheetView workbookViewId="0">
      <selection activeCell="G5" sqref="G5"/>
    </sheetView>
  </sheetViews>
  <sheetFormatPr defaultRowHeight="15" x14ac:dyDescent="0.25"/>
  <cols>
    <col min="3" max="3" width="8" customWidth="1"/>
    <col min="4" max="4" width="9.140625" hidden="1" customWidth="1"/>
    <col min="5" max="5" width="2.7109375" hidden="1" customWidth="1"/>
    <col min="6" max="6" width="27" customWidth="1"/>
    <col min="7" max="7" width="50" customWidth="1"/>
    <col min="8" max="9" width="18.42578125" customWidth="1"/>
  </cols>
  <sheetData>
    <row r="8" spans="6:10" ht="27.75" customHeight="1" x14ac:dyDescent="0.25">
      <c r="F8" s="10" t="s">
        <v>0</v>
      </c>
      <c r="G8" s="10" t="s">
        <v>1</v>
      </c>
      <c r="H8" s="10" t="s">
        <v>2</v>
      </c>
      <c r="I8" s="10" t="s">
        <v>3</v>
      </c>
      <c r="J8" s="9"/>
    </row>
    <row r="9" spans="6:10" ht="41.25" customHeight="1" x14ac:dyDescent="0.25">
      <c r="F9" s="10" t="s">
        <v>27</v>
      </c>
      <c r="G9" s="10" t="s">
        <v>28</v>
      </c>
      <c r="H9" s="10">
        <f>10*12.05*1.25</f>
        <v>150.625</v>
      </c>
      <c r="I9" s="10" t="s">
        <v>29</v>
      </c>
      <c r="J9" s="9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Salaire Brut et Net</vt:lpstr>
      <vt:lpstr>Cotisations Sociales</vt:lpstr>
      <vt:lpstr>Prélèvement à la Source</vt:lpstr>
      <vt:lpstr>Avantages en Nature</vt:lpstr>
      <vt:lpstr>Heures Supplémentaires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Slimane Ait hammou</cp:lastModifiedBy>
  <dcterms:created xsi:type="dcterms:W3CDTF">2024-12-04T11:46:14Z</dcterms:created>
  <dcterms:modified xsi:type="dcterms:W3CDTF">2024-12-04T12:05:57Z</dcterms:modified>
</cp:coreProperties>
</file>