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\Downloads\"/>
    </mc:Choice>
  </mc:AlternateContent>
  <xr:revisionPtr revIDLastSave="0" documentId="13_ncr:1_{502D9987-598F-414D-A169-2BF89AAF9F89}" xr6:coauthVersionLast="47" xr6:coauthVersionMax="47" xr10:uidLastSave="{00000000-0000-0000-0000-000000000000}"/>
  <bookViews>
    <workbookView xWindow="-23148" yWindow="-2604" windowWidth="23256" windowHeight="12576" activeTab="1" xr2:uid="{1F1BF35C-F891-4575-BADE-DB5EFD558FAA}"/>
  </bookViews>
  <sheets>
    <sheet name="Méthode 10e" sheetId="1" r:id="rId1"/>
    <sheet name="provision Cp" sheetId="2" r:id="rId2"/>
  </sheets>
  <externalReferences>
    <externalReference r:id="rId3"/>
  </externalReferences>
  <definedNames>
    <definedName name="Cabinet">[1]SOMMAIRE!$A$1</definedName>
    <definedName name="Datesit">[1]SOMMAIRE!$D$3</definedName>
    <definedName name="EXERCICE">[1]SOMMAIRE!$E$2</definedName>
    <definedName name="SOCIETE">[1]SOMMAIRE!$E$1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5" i="1" s="1"/>
  <c r="G17" i="1" s="1"/>
  <c r="G20" i="1" s="1"/>
  <c r="H13" i="1"/>
  <c r="H15" i="1" s="1"/>
  <c r="H17" i="1" s="1"/>
  <c r="H20" i="1" s="1"/>
  <c r="I13" i="1"/>
  <c r="J13" i="1"/>
  <c r="J15" i="1" s="1"/>
  <c r="J17" i="1" s="1"/>
  <c r="J20" i="1" s="1"/>
  <c r="K13" i="1"/>
  <c r="K15" i="1" s="1"/>
  <c r="K17" i="1" s="1"/>
  <c r="K20" i="1" s="1"/>
  <c r="L13" i="1"/>
  <c r="L15" i="1" s="1"/>
  <c r="L17" i="1" s="1"/>
  <c r="L20" i="1" s="1"/>
  <c r="I15" i="1"/>
  <c r="I17" i="1" s="1"/>
  <c r="I20" i="1" s="1"/>
  <c r="F33" i="2"/>
  <c r="H33" i="2" s="1"/>
  <c r="E33" i="2"/>
  <c r="E32" i="2"/>
  <c r="F32" i="2" s="1"/>
  <c r="H32" i="2" s="1"/>
  <c r="E31" i="2"/>
  <c r="F31" i="2" s="1"/>
  <c r="H31" i="2" s="1"/>
  <c r="H30" i="2"/>
  <c r="F30" i="2"/>
  <c r="E30" i="2"/>
  <c r="F29" i="2"/>
  <c r="H29" i="2" s="1"/>
  <c r="E29" i="2"/>
  <c r="E28" i="2"/>
  <c r="F28" i="2" s="1"/>
  <c r="H28" i="2" s="1"/>
  <c r="E27" i="2"/>
  <c r="F27" i="2" s="1"/>
  <c r="H27" i="2" s="1"/>
  <c r="H26" i="2"/>
  <c r="F26" i="2"/>
  <c r="E26" i="2"/>
  <c r="F25" i="2"/>
  <c r="H25" i="2" s="1"/>
  <c r="E25" i="2"/>
  <c r="E24" i="2"/>
  <c r="F24" i="2" s="1"/>
  <c r="H24" i="2" s="1"/>
  <c r="E23" i="2"/>
  <c r="F23" i="2" s="1"/>
  <c r="H17" i="2"/>
  <c r="I17" i="2" s="1"/>
  <c r="K17" i="2" s="1"/>
  <c r="H16" i="2"/>
  <c r="I16" i="2" s="1"/>
  <c r="K16" i="2" s="1"/>
  <c r="K15" i="2"/>
  <c r="I15" i="2"/>
  <c r="H15" i="2"/>
  <c r="I14" i="2"/>
  <c r="K14" i="2" s="1"/>
  <c r="H14" i="2"/>
  <c r="H13" i="2"/>
  <c r="I13" i="2" s="1"/>
  <c r="K13" i="2" s="1"/>
  <c r="H12" i="2"/>
  <c r="I12" i="2" s="1"/>
  <c r="K12" i="2" s="1"/>
  <c r="K11" i="2"/>
  <c r="I11" i="2"/>
  <c r="H11" i="2"/>
  <c r="I10" i="2"/>
  <c r="K10" i="2" s="1"/>
  <c r="H10" i="2"/>
  <c r="H9" i="2"/>
  <c r="I9" i="2" s="1"/>
  <c r="K9" i="2" s="1"/>
  <c r="H8" i="2"/>
  <c r="I8" i="2" s="1"/>
  <c r="K8" i="2" s="1"/>
  <c r="K7" i="2"/>
  <c r="I7" i="2"/>
  <c r="I18" i="2" s="1"/>
  <c r="H7" i="2"/>
  <c r="G24" i="1" l="1"/>
  <c r="J24" i="1"/>
  <c r="I24" i="1"/>
  <c r="K24" i="1"/>
  <c r="L24" i="1"/>
  <c r="H24" i="1"/>
  <c r="K18" i="2"/>
  <c r="H23" i="2"/>
  <c r="H34" i="2" s="1"/>
  <c r="F34" i="2"/>
  <c r="D13" i="1" l="1"/>
  <c r="D15" i="1" s="1"/>
  <c r="D17" i="1" s="1"/>
  <c r="E13" i="1"/>
  <c r="E15" i="1" s="1"/>
  <c r="E17" i="1" s="1"/>
  <c r="F13" i="1"/>
  <c r="F15" i="1" s="1"/>
  <c r="F17" i="1" s="1"/>
  <c r="C13" i="1"/>
  <c r="C15" i="1" s="1"/>
  <c r="C17" i="1" s="1"/>
  <c r="E20" i="1" l="1"/>
  <c r="E24" i="1"/>
  <c r="D20" i="1"/>
  <c r="D24" i="1"/>
  <c r="C24" i="1"/>
  <c r="C20" i="1"/>
  <c r="F20" i="1"/>
  <c r="F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utilisateur satisfait de Microsoft Office</author>
    <author>Fourrier Bruno</author>
  </authors>
  <commentList>
    <comment ref="D7" authorId="0" shapeId="0" xr:uid="{A73A9E0D-D6D6-45EF-8ECD-9A22B258A76A}">
      <text>
        <r>
          <rPr>
            <sz val="8"/>
            <color indexed="81"/>
            <rFont val="Tahoma"/>
            <family val="2"/>
          </rPr>
          <t>nbre de jours restant à prendre sur la base n-1</t>
        </r>
      </text>
    </comment>
    <comment ref="E7" authorId="0" shapeId="0" xr:uid="{C6FD905F-8E7D-4C12-9B22-14BDA1D0919C}">
      <text>
        <r>
          <rPr>
            <sz val="8"/>
            <color indexed="81"/>
            <rFont val="Tahoma"/>
            <family val="2"/>
          </rPr>
          <t>nbre de jours dus au titre de n-1</t>
        </r>
      </text>
    </comment>
    <comment ref="F7" authorId="0" shapeId="0" xr:uid="{72134C1E-4B4F-4D33-A09F-0BFA268A9055}">
      <text>
        <r>
          <rPr>
            <sz val="8"/>
            <color indexed="81"/>
            <rFont val="Tahoma"/>
            <family val="2"/>
          </rPr>
          <t>sur cette base sera appliquée la régle du 1/10e</t>
        </r>
      </text>
    </comment>
    <comment ref="E21" authorId="1" shapeId="0" xr:uid="{FC283839-E083-42D1-BBF7-366354FA4849}">
      <text>
        <r>
          <rPr>
            <sz val="9"/>
            <color indexed="81"/>
            <rFont val="Tahoma"/>
            <family val="2"/>
          </rPr>
          <t xml:space="preserve">Jours ouvrés : 22 par mois
Jours ouvrables : 26 par mois
</t>
        </r>
      </text>
    </comment>
  </commentList>
</comments>
</file>

<file path=xl/sharedStrings.xml><?xml version="1.0" encoding="utf-8"?>
<sst xmlns="http://schemas.openxmlformats.org/spreadsheetml/2006/main" count="125" uniqueCount="99">
  <si>
    <t xml:space="preserve">Salaire de base </t>
  </si>
  <si>
    <t>Sous total - base brute CP</t>
  </si>
  <si>
    <t>les mois de l'année</t>
  </si>
  <si>
    <t xml:space="preserve">Rémunération perçue pendant la période de référence </t>
  </si>
  <si>
    <r>
      <t>la méthode du 10</t>
    </r>
    <r>
      <rPr>
        <b/>
        <vertAlign val="superscript"/>
        <sz val="6.6"/>
        <color rgb="FF000000"/>
        <rFont val="Verdana"/>
        <family val="2"/>
      </rPr>
      <t>e</t>
    </r>
  </si>
  <si>
    <t>Sous total - base brute mensuelle</t>
  </si>
  <si>
    <r>
      <t>Nombre de  jours ouvrables de CP</t>
    </r>
    <r>
      <rPr>
        <b/>
        <sz val="9"/>
        <color rgb="FF000000"/>
        <rFont val="Verdana"/>
        <family val="2"/>
      </rPr>
      <t xml:space="preserve"> acquis</t>
    </r>
  </si>
  <si>
    <r>
      <t>Nombre de  jours ouvrables de CP</t>
    </r>
    <r>
      <rPr>
        <b/>
        <sz val="9"/>
        <color rgb="FF000000"/>
        <rFont val="Verdana"/>
        <family val="2"/>
      </rPr>
      <t xml:space="preserve"> Pris</t>
    </r>
  </si>
  <si>
    <t>indemnité de congés payés</t>
  </si>
  <si>
    <t>Rermplisser seulement les cases blanches</t>
  </si>
  <si>
    <t>Salarié 1</t>
  </si>
  <si>
    <t>Salarié 2</t>
  </si>
  <si>
    <t>Salarié 3</t>
  </si>
  <si>
    <t>Salarié 4</t>
  </si>
  <si>
    <t>Salarié 5</t>
  </si>
  <si>
    <t>Salarié 6</t>
  </si>
  <si>
    <t>Salarié 7</t>
  </si>
  <si>
    <t>Salarié 8</t>
  </si>
  <si>
    <t>Salarié 9</t>
  </si>
  <si>
    <t>Salarié 10</t>
  </si>
  <si>
    <t>Salaire de base : Cour de cass, 05/04/1990, pourvoi 87-45228 </t>
  </si>
  <si>
    <t>https://www.legifrance.gouv.fr/affichJuriJudi.do?idTexte=JURITEXT000007096279 </t>
  </si>
  <si>
    <t>Salaire à la tâche </t>
  </si>
  <si>
    <t>Avantage en nature si le salarié en est privé pendant ses congés payés (art L.3141-23 Code du travail) </t>
  </si>
  <si>
    <t>Heures de travail de nuit </t>
  </si>
  <si>
    <t>Heures complémentaires et supplémentaires </t>
  </si>
  <si>
    <t>Heures de permanence rémunérées </t>
  </si>
  <si>
    <t>Indemnités d'astreinte </t>
  </si>
  <si>
    <t>Prime de panier (dès lors qu'elles constituent en réalité un complément de rémunération versé à l'occasion du travail) </t>
  </si>
  <si>
    <t>Prime d'assiduité </t>
  </si>
  <si>
    <t>Prime de pouvoir d'achat </t>
  </si>
  <si>
    <t>Prime de performance  </t>
  </si>
  <si>
    <t>Commissions sur CA </t>
  </si>
  <si>
    <t>Prime de production / rendement individuel  </t>
  </si>
  <si>
    <t>Prime de production globale de l'équipe avec l'intervention du salarié </t>
  </si>
  <si>
    <t>Primes liées aux conditions de travail / de sujétion : </t>
  </si>
  <si>
    <t>Prime de dimanche </t>
  </si>
  <si>
    <t>Prime de jours fériés </t>
  </si>
  <si>
    <t>Prime de nuit </t>
  </si>
  <si>
    <t>Prime de bons services / non-accident pour chauffeurs routiers </t>
  </si>
  <si>
    <t>Prime de risque </t>
  </si>
  <si>
    <t>Prime de salissure / d'insalubrité </t>
  </si>
  <si>
    <t>Prime liées à la situation géographique </t>
  </si>
  <si>
    <t>Prime de polyvalence </t>
  </si>
  <si>
    <t>Prime de vie et d'environnement propres au lieu de travail </t>
  </si>
  <si>
    <t>Prime de pénibilité </t>
  </si>
  <si>
    <t>Prime de contrainte de port d'un costume </t>
  </si>
  <si>
    <t>Prime de dépaysement </t>
  </si>
  <si>
    <t>Prime de danger </t>
  </si>
  <si>
    <t>Prime de froid </t>
  </si>
  <si>
    <t>Prime de chaleur </t>
  </si>
  <si>
    <t>Prime d'inventaire </t>
  </si>
  <si>
    <t>Prime de précarité (fin de CDD) </t>
  </si>
  <si>
    <r>
      <t xml:space="preserve">S’agissant de la </t>
    </r>
    <r>
      <rPr>
        <b/>
        <sz val="10"/>
        <color rgb="FF000000"/>
        <rFont val="Verdana"/>
        <family val="2"/>
      </rPr>
      <t>prime d’ancienneté</t>
    </r>
    <r>
      <rPr>
        <sz val="10"/>
        <color rgb="FF000000"/>
        <rFont val="Verdana"/>
        <family val="2"/>
      </rPr>
      <t xml:space="preserve"> perçue pendant la période de référence, cela dépend des accords ou de la convention collective. </t>
    </r>
  </si>
  <si>
    <t>Depuis toujours, dans la base du dixième, la somme des rémunérations brutes sont ajoutées comprenant ainsi notamment les primes d'ancienneté versées pendant la période de référence. </t>
  </si>
  <si>
    <t>La jurisprudence a jeté le doute avec l'arrêt de la Cour de cass, 18/06/2015, pourvoi 1325981, qui suggère que la base du 10e peut exclure la prime d'ancienneté car cela reviendrait à la verser pour partie une seconde fois. </t>
  </si>
  <si>
    <t>En tout état de cause, le gestionnaire de paie, selon les accords et CCN, peut conserver l'ancienne pratique puisqu'elle est favorable au salarié. </t>
  </si>
  <si>
    <r>
      <t>https://www.legifrance.gouv.fr/affichJuriJudi.do?idTexte=JURITEXT000030762661</t>
    </r>
    <r>
      <rPr>
        <sz val="10"/>
        <color rgb="FF0070C0"/>
        <rFont val="Verdana"/>
        <family val="2"/>
      </rPr>
      <t> </t>
    </r>
  </si>
  <si>
    <t>o Prime exceptionnelle : cass. soc. 20 juin 1962 o https://www.legifrance.gouv.fr/affichJuriJudi.do?idTexte=JURITEXT000006960596 o Indemnités journalières de sécurité sociale pour arrêt maladie non professionnelle o Prime globale de résultats financiers o Prime de rendement allouée globalement o Primes de transport qui correspondent à des remboursement de frais o Remboursement de frais </t>
  </si>
  <si>
    <t>Primes à inclure dans la base CP ( voir ci-après)</t>
  </si>
  <si>
    <r>
      <t xml:space="preserve">Eléments de rémunération brute </t>
    </r>
    <r>
      <rPr>
        <b/>
        <u/>
        <sz val="10"/>
        <color rgb="FFFF0000"/>
        <rFont val="Verdana"/>
        <family val="2"/>
      </rPr>
      <t>à intégrer</t>
    </r>
    <r>
      <rPr>
        <b/>
        <sz val="10"/>
        <color rgb="FFFF0000"/>
        <rFont val="Verdana"/>
        <family val="2"/>
      </rPr>
      <t xml:space="preserve"> dans base du dixième</t>
    </r>
    <r>
      <rPr>
        <sz val="10"/>
        <color rgb="FFFF0000"/>
        <rFont val="Verdana"/>
        <family val="2"/>
      </rPr>
      <t> </t>
    </r>
  </si>
  <si>
    <r>
      <rPr>
        <b/>
        <sz val="10"/>
        <color rgb="FFFF0000"/>
        <rFont val="Verdana"/>
        <family val="2"/>
      </rPr>
      <t xml:space="preserve">Eléments de rémunération brute </t>
    </r>
    <r>
      <rPr>
        <b/>
        <u/>
        <sz val="10"/>
        <color rgb="FFFF0000"/>
        <rFont val="Verdana"/>
        <family val="2"/>
      </rPr>
      <t>à exclure</t>
    </r>
    <r>
      <rPr>
        <b/>
        <sz val="10"/>
        <color rgb="FFFF0000"/>
        <rFont val="Verdana"/>
        <family val="2"/>
      </rPr>
      <t xml:space="preserve"> de la base du dixième</t>
    </r>
    <r>
      <rPr>
        <sz val="10"/>
        <color rgb="FFFF0000"/>
        <rFont val="Verdana"/>
        <family val="2"/>
      </rPr>
      <t xml:space="preserve"> </t>
    </r>
    <r>
      <rPr>
        <sz val="10"/>
        <color rgb="FF000000"/>
        <rFont val="Courier New"/>
        <family val="3"/>
      </rPr>
      <t>o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Verdana"/>
        <family val="2"/>
      </rPr>
      <t xml:space="preserve">Prime de vacances </t>
    </r>
    <r>
      <rPr>
        <sz val="10"/>
        <color rgb="FF000000"/>
        <rFont val="Courier New"/>
        <family val="3"/>
      </rPr>
      <t>o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Verdana"/>
        <family val="2"/>
      </rPr>
      <t xml:space="preserve">Prime de vacances conventionnelle </t>
    </r>
    <r>
      <rPr>
        <sz val="10"/>
        <color rgb="FF000000"/>
        <rFont val="Courier New"/>
        <family val="3"/>
      </rPr>
      <t>o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Verdana"/>
        <family val="2"/>
      </rPr>
      <t>Prime de 13e mois </t>
    </r>
  </si>
  <si>
    <t>Provision pour congés payés</t>
  </si>
  <si>
    <t>Règle du 1/10ème</t>
  </si>
  <si>
    <t>NOM</t>
  </si>
  <si>
    <t>PRENOM</t>
  </si>
  <si>
    <t>BASE N-1</t>
  </si>
  <si>
    <t>JOURS REST.</t>
  </si>
  <si>
    <t>DROITS A CP</t>
  </si>
  <si>
    <t>BASE N</t>
  </si>
  <si>
    <t>CONGES PRIS</t>
  </si>
  <si>
    <t>BASE N RETRAITE</t>
  </si>
  <si>
    <t>PROVISION DE CP</t>
  </si>
  <si>
    <t>TAUX CH. PATRON.</t>
  </si>
  <si>
    <t>PROVISION CS/CP</t>
  </si>
  <si>
    <t>Evaluation en coût journée</t>
  </si>
  <si>
    <t>Gestion des CP :</t>
  </si>
  <si>
    <t>Jours ouvrables</t>
  </si>
  <si>
    <t>SALAIRE MENSUEL</t>
  </si>
  <si>
    <t>Jours / mois</t>
  </si>
  <si>
    <t>PROV CP</t>
  </si>
  <si>
    <t xml:space="preserve">En jours ouvrable </t>
  </si>
  <si>
    <t>Pour 2 semaines</t>
  </si>
  <si>
    <t>pour 2 semaines</t>
  </si>
  <si>
    <t>6 jours par semaine</t>
  </si>
  <si>
    <t>5 jours par semaine</t>
  </si>
  <si>
    <t>le salarié aquiert 2,5 jours par mois soit 30 jours annuel</t>
  </si>
  <si>
    <t>le salarié aquiert 2,08 jours par mois soit 25 jours annuel</t>
  </si>
  <si>
    <t>Numéro de compte</t>
  </si>
  <si>
    <t>Provision pour congés à payer au salarié</t>
  </si>
  <si>
    <t>Montant</t>
  </si>
  <si>
    <t>Débit</t>
  </si>
  <si>
    <t>Crédit</t>
  </si>
  <si>
    <t> 6412</t>
  </si>
  <si>
    <t>Charges fiscales et sociales sur provision congés payés</t>
  </si>
  <si>
    <t> 645</t>
  </si>
  <si>
    <t>Charges sociales sur congés payés</t>
  </si>
  <si>
    <t>Charges fiscales sur congés payés</t>
  </si>
  <si>
    <t> 4482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</si>
</sst>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b/>
      <u/>
      <sz val="9"/>
      <color rgb="FF000000"/>
      <name val="Verdana"/>
      <family val="2"/>
    </font>
    <font>
      <b/>
      <vertAlign val="superscript"/>
      <sz val="6.6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8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Arial"/>
      <family val="2"/>
    </font>
    <font>
      <u/>
      <sz val="10"/>
      <color rgb="FF0070C0"/>
      <name val="Verdana"/>
      <family val="2"/>
    </font>
    <font>
      <sz val="10"/>
      <color rgb="FF0070C0"/>
      <name val="Verdana"/>
      <family val="2"/>
    </font>
    <font>
      <sz val="10"/>
      <color rgb="FF000000"/>
      <name val="Courier New"/>
      <family val="3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b/>
      <u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b/>
      <sz val="16"/>
      <color theme="3" tint="0.39997558519241921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333333"/>
      <name val="Tahoma"/>
      <family val="2"/>
    </font>
    <font>
      <sz val="14"/>
      <color rgb="FF444444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AFD"/>
        <bgColor indexed="64"/>
      </patternFill>
    </fill>
    <fill>
      <patternFill patternType="solid">
        <fgColor rgb="FFECF4F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22" fillId="0" borderId="0"/>
  </cellStyleXfs>
  <cellXfs count="65">
    <xf numFmtId="0" fontId="0" fillId="0" borderId="0" xfId="0"/>
    <xf numFmtId="0" fontId="2" fillId="2" borderId="0" xfId="0" applyFont="1" applyFill="1"/>
    <xf numFmtId="0" fontId="0" fillId="3" borderId="0" xfId="0" applyFill="1"/>
    <xf numFmtId="9" fontId="0" fillId="3" borderId="0" xfId="0" applyNumberFormat="1" applyFill="1"/>
    <xf numFmtId="43" fontId="0" fillId="3" borderId="0" xfId="1" applyFont="1" applyFill="1"/>
    <xf numFmtId="43" fontId="0" fillId="0" borderId="0" xfId="1" applyFont="1"/>
    <xf numFmtId="0" fontId="0" fillId="4" borderId="0" xfId="0" applyFill="1"/>
    <xf numFmtId="0" fontId="3" fillId="4" borderId="0" xfId="0" applyFont="1" applyFill="1" applyAlignment="1">
      <alignment wrapText="1"/>
    </xf>
    <xf numFmtId="0" fontId="4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7" fillId="0" borderId="0" xfId="0" applyFont="1" applyAlignment="1">
      <alignment vertical="center"/>
    </xf>
    <xf numFmtId="0" fontId="15" fillId="4" borderId="0" xfId="0" applyFont="1" applyFill="1"/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0" xfId="2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2" fillId="0" borderId="0" xfId="3" applyFont="1"/>
    <xf numFmtId="0" fontId="23" fillId="0" borderId="1" xfId="3" applyFont="1" applyBorder="1" applyAlignment="1">
      <alignment horizontal="center" vertical="center" wrapText="1"/>
    </xf>
    <xf numFmtId="0" fontId="22" fillId="0" borderId="2" xfId="3" applyFont="1" applyBorder="1" applyAlignment="1" applyProtection="1">
      <alignment horizontal="center" vertical="center"/>
      <protection locked="0"/>
    </xf>
    <xf numFmtId="4" fontId="22" fillId="0" borderId="2" xfId="3" applyNumberFormat="1" applyFont="1" applyBorder="1" applyAlignment="1" applyProtection="1">
      <alignment horizontal="center" vertical="center"/>
      <protection locked="0"/>
    </xf>
    <xf numFmtId="0" fontId="22" fillId="0" borderId="2" xfId="3" applyFont="1" applyBorder="1" applyAlignment="1" applyProtection="1">
      <alignment horizontal="center"/>
      <protection locked="0"/>
    </xf>
    <xf numFmtId="4" fontId="22" fillId="0" borderId="3" xfId="3" applyNumberFormat="1" applyFont="1" applyBorder="1" applyAlignment="1" applyProtection="1">
      <alignment horizontal="center" vertical="center"/>
      <protection locked="0"/>
    </xf>
    <xf numFmtId="4" fontId="22" fillId="0" borderId="4" xfId="3" applyNumberFormat="1" applyFont="1" applyBorder="1" applyProtection="1">
      <protection locked="0"/>
    </xf>
    <xf numFmtId="4" fontId="22" fillId="0" borderId="2" xfId="3" applyNumberFormat="1" applyFont="1" applyBorder="1"/>
    <xf numFmtId="10" fontId="22" fillId="0" borderId="2" xfId="3" applyNumberFormat="1" applyFont="1" applyBorder="1" applyAlignment="1" applyProtection="1">
      <alignment horizontal="center" vertical="center"/>
      <protection locked="0"/>
    </xf>
    <xf numFmtId="4" fontId="22" fillId="0" borderId="5" xfId="3" applyNumberFormat="1" applyFont="1" applyBorder="1"/>
    <xf numFmtId="4" fontId="22" fillId="0" borderId="5" xfId="3" applyNumberFormat="1" applyFont="1" applyBorder="1" applyProtection="1">
      <protection locked="0"/>
    </xf>
    <xf numFmtId="0" fontId="22" fillId="0" borderId="6" xfId="3" applyFont="1" applyBorder="1" applyAlignment="1" applyProtection="1">
      <alignment horizontal="center" vertical="center"/>
      <protection locked="0"/>
    </xf>
    <xf numFmtId="4" fontId="22" fillId="0" borderId="6" xfId="3" applyNumberFormat="1" applyFont="1" applyBorder="1" applyAlignment="1" applyProtection="1">
      <alignment horizontal="center" vertical="center"/>
      <protection locked="0"/>
    </xf>
    <xf numFmtId="0" fontId="22" fillId="0" borderId="6" xfId="3" applyFont="1" applyBorder="1" applyAlignment="1" applyProtection="1">
      <alignment horizontal="center"/>
      <protection locked="0"/>
    </xf>
    <xf numFmtId="4" fontId="22" fillId="0" borderId="7" xfId="3" applyNumberFormat="1" applyFont="1" applyBorder="1" applyProtection="1">
      <protection locked="0"/>
    </xf>
    <xf numFmtId="10" fontId="22" fillId="0" borderId="6" xfId="3" applyNumberFormat="1" applyFont="1" applyBorder="1" applyAlignment="1" applyProtection="1">
      <alignment horizontal="center" vertical="center"/>
      <protection locked="0"/>
    </xf>
    <xf numFmtId="4" fontId="22" fillId="0" borderId="8" xfId="3" applyNumberFormat="1" applyFont="1" applyBorder="1"/>
    <xf numFmtId="4" fontId="22" fillId="0" borderId="2" xfId="3" applyNumberFormat="1" applyFont="1" applyBorder="1" applyProtection="1">
      <protection locked="0"/>
    </xf>
    <xf numFmtId="4" fontId="22" fillId="0" borderId="6" xfId="3" applyNumberFormat="1" applyFont="1" applyBorder="1" applyProtection="1">
      <protection locked="0"/>
    </xf>
    <xf numFmtId="43" fontId="2" fillId="3" borderId="0" xfId="1" applyFont="1" applyFill="1"/>
    <xf numFmtId="0" fontId="27" fillId="0" borderId="0" xfId="4" applyFont="1" applyAlignment="1">
      <alignment horizontal="center"/>
    </xf>
    <xf numFmtId="0" fontId="22" fillId="6" borderId="9" xfId="3" applyFont="1" applyFill="1" applyBorder="1" applyAlignment="1">
      <alignment horizontal="left"/>
    </xf>
    <xf numFmtId="0" fontId="30" fillId="8" borderId="0" xfId="0" applyFont="1" applyFill="1" applyAlignment="1">
      <alignment horizontal="center" vertical="center" wrapText="1"/>
    </xf>
    <xf numFmtId="0" fontId="31" fillId="9" borderId="0" xfId="0" applyFont="1" applyFill="1" applyAlignment="1">
      <alignment horizontal="center" vertical="center" wrapText="1"/>
    </xf>
    <xf numFmtId="0" fontId="31" fillId="9" borderId="0" xfId="0" applyFont="1" applyFill="1" applyAlignment="1">
      <alignment vertical="center" wrapText="1"/>
    </xf>
    <xf numFmtId="6" fontId="31" fillId="9" borderId="0" xfId="0" applyNumberFormat="1" applyFont="1" applyFill="1" applyAlignment="1">
      <alignment horizontal="right" vertical="center" wrapText="1"/>
    </xf>
    <xf numFmtId="0" fontId="31" fillId="9" borderId="0" xfId="0" applyFont="1" applyFill="1" applyAlignment="1">
      <alignment horizontal="right" vertical="center" wrapText="1"/>
    </xf>
    <xf numFmtId="0" fontId="31" fillId="10" borderId="0" xfId="0" applyFont="1" applyFill="1" applyAlignment="1">
      <alignment horizontal="center" vertical="center" wrapText="1"/>
    </xf>
    <xf numFmtId="0" fontId="31" fillId="10" borderId="0" xfId="0" applyFont="1" applyFill="1" applyAlignment="1">
      <alignment horizontal="right" vertical="center" wrapText="1"/>
    </xf>
    <xf numFmtId="6" fontId="31" fillId="10" borderId="0" xfId="0" applyNumberFormat="1" applyFont="1" applyFill="1" applyAlignment="1">
      <alignment horizontal="right" vertical="center" wrapText="1"/>
    </xf>
    <xf numFmtId="0" fontId="30" fillId="8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10" borderId="0" xfId="0" applyFont="1" applyFill="1" applyAlignment="1">
      <alignment horizontal="left" vertical="center" wrapText="1"/>
    </xf>
    <xf numFmtId="0" fontId="31" fillId="7" borderId="0" xfId="0" applyFont="1" applyFill="1" applyAlignment="1">
      <alignment horizontal="center" vertical="center" wrapText="1"/>
    </xf>
    <xf numFmtId="0" fontId="31" fillId="7" borderId="0" xfId="0" applyFont="1" applyFill="1" applyAlignment="1">
      <alignment horizontal="right" vertical="center" wrapText="1"/>
    </xf>
    <xf numFmtId="6" fontId="31" fillId="7" borderId="0" xfId="0" applyNumberFormat="1" applyFont="1" applyFill="1" applyAlignment="1">
      <alignment horizontal="right" vertical="center" wrapText="1"/>
    </xf>
    <xf numFmtId="0" fontId="20" fillId="0" borderId="0" xfId="3" applyFont="1" applyBorder="1" applyAlignment="1">
      <alignment horizontal="center" vertical="center" wrapText="1"/>
    </xf>
    <xf numFmtId="0" fontId="21" fillId="0" borderId="0" xfId="3" applyFont="1" applyBorder="1" applyAlignment="1">
      <alignment horizontal="centerContinuous"/>
    </xf>
    <xf numFmtId="0" fontId="22" fillId="0" borderId="0" xfId="3" applyFont="1" applyBorder="1" applyAlignment="1">
      <alignment horizontal="centerContinuous"/>
    </xf>
    <xf numFmtId="15" fontId="23" fillId="0" borderId="0" xfId="3" applyNumberFormat="1" applyFont="1" applyBorder="1" applyAlignment="1">
      <alignment horizontal="centerContinuous"/>
    </xf>
    <xf numFmtId="15" fontId="24" fillId="0" borderId="0" xfId="3" applyNumberFormat="1" applyFont="1" applyBorder="1" applyAlignment="1">
      <alignment horizontal="center"/>
    </xf>
    <xf numFmtId="0" fontId="22" fillId="0" borderId="0" xfId="3" applyFont="1" applyBorder="1"/>
    <xf numFmtId="15" fontId="20" fillId="0" borderId="0" xfId="3" applyNumberFormat="1" applyFont="1" applyBorder="1" applyAlignment="1">
      <alignment horizontal="center"/>
    </xf>
    <xf numFmtId="0" fontId="25" fillId="0" borderId="0" xfId="3" applyFont="1" applyBorder="1" applyAlignment="1">
      <alignment horizontal="left" vertical="top"/>
    </xf>
    <xf numFmtId="0" fontId="26" fillId="5" borderId="0" xfId="3" applyFont="1" applyFill="1" applyBorder="1"/>
    <xf numFmtId="14" fontId="22" fillId="0" borderId="0" xfId="3" applyNumberFormat="1" applyFont="1" applyBorder="1" applyAlignment="1">
      <alignment horizontal="center" vertical="center"/>
    </xf>
  </cellXfs>
  <cellStyles count="5">
    <cellStyle name="Lien hypertexte" xfId="2" builtinId="8"/>
    <cellStyle name="Milliers" xfId="1" builtinId="3"/>
    <cellStyle name="Normal" xfId="0" builtinId="0"/>
    <cellStyle name="Normal 2" xfId="3" xr:uid="{3603C128-65ED-4EC0-8178-04492EA58D1D}"/>
    <cellStyle name="Normal 3" xfId="4" xr:uid="{E15EAE24-33DA-43FC-A451-38BB747DAD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ulletinspai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ulletinspai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861060</xdr:colOff>
      <xdr:row>7</xdr:row>
      <xdr:rowOff>83820</xdr:rowOff>
    </xdr:to>
    <xdr:pic>
      <xdr:nvPicPr>
        <xdr:cNvPr id="2" name="Image 1" descr="Bulletins de Paie 2022 - conseil et fiche de salaire format excel, pdf et wor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05C97B-0567-4240-9559-CDCA4678E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61060" cy="1226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0</xdr:rowOff>
    </xdr:from>
    <xdr:to>
      <xdr:col>17</xdr:col>
      <xdr:colOff>110490</xdr:colOff>
      <xdr:row>5</xdr:row>
      <xdr:rowOff>415290</xdr:rowOff>
    </xdr:to>
    <xdr:pic>
      <xdr:nvPicPr>
        <xdr:cNvPr id="4" name="Image 3" descr="Bulletins de Paie 2022 - conseil et fiche de salaire format excel, pdf et wor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BB7A4A-E674-4C66-BA4B-0CD5B0F8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5280" y="472440"/>
          <a:ext cx="864870" cy="979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/Documents/BECOM%20CONFINEMENT%202%202021/prosper/SCI%20PROSPER%202020%20Dossier%20travail%20IR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GARDE"/>
      <sheetName val="2-0 - Controle des seuils"/>
      <sheetName val="2-1-0 - Données pour liasse"/>
      <sheetName val="2-1-1 - 2067 - F.G"/>
      <sheetName val="2-1-2 - 2054"/>
      <sheetName val="2-1-3 - 2055"/>
      <sheetName val="2-2-1 - Annexes 1"/>
      <sheetName val="2-2-2 - Annexes 2"/>
      <sheetName val="3-1 - Synthèse EC"/>
      <sheetName val="3-2 - Remontée synthèses"/>
      <sheetName val="3-3 - Remontée suspens"/>
      <sheetName val="2-2-3 - Crédit bail"/>
      <sheetName val="2-3 - Seuils effectifs"/>
      <sheetName val="2-4 -  Calcul effectif"/>
      <sheetName val="3-4 Quest anti-blanchiment"/>
      <sheetName val="3-5 - Compte Rendu mission"/>
      <sheetName val="3-6 - Recap contrôle DT"/>
      <sheetName val="3-7 - Programme de Travail"/>
      <sheetName val="A - CAPITAUX PROPRES"/>
      <sheetName val="B - TRESORERIE"/>
      <sheetName val="B - Synthese_Tresorerie"/>
      <sheetName val="B - Suspens_Tresorerie"/>
      <sheetName val="A - FM_Capitaux propres"/>
      <sheetName val="B - FM_Tresorerie"/>
      <sheetName val="A - Var.KP"/>
      <sheetName val="A - Compte de l'exploitant"/>
      <sheetName val="A - Réintégration frais fi"/>
      <sheetName val="A - Variation prov"/>
      <sheetName val="B - Caisse"/>
      <sheetName val="B - Emprunts"/>
      <sheetName val="B - VMP"/>
      <sheetName val="B - VMP (2)"/>
      <sheetName val="B - CAT DAT"/>
      <sheetName val="B - CAT DAT (2)"/>
      <sheetName val="B - BQ étrangère"/>
      <sheetName val="B - Intérêts courus à payer"/>
      <sheetName val="B - compte courant"/>
      <sheetName val="B1 - Import compte courant"/>
      <sheetName val="B - Compte courant  (2)"/>
      <sheetName val="B1 - Import compte courant (2)"/>
      <sheetName val="C - IMMO"/>
      <sheetName val="D - STOCKS"/>
      <sheetName val="E - FOURNISSEURS"/>
      <sheetName val="E - Synthese_Fournisseurs"/>
      <sheetName val="E - Suspens_Fournisseurs"/>
      <sheetName val="C - FM_Immobilisations"/>
      <sheetName val="D - FM_Stocks"/>
      <sheetName val="E - FM_Fournisseurs"/>
      <sheetName val="E - Balance fournisseurs"/>
      <sheetName val="B - FT VIERGE TRESO"/>
      <sheetName val="F - CLIENTS"/>
      <sheetName val="F - Synthese_Clients"/>
      <sheetName val="F - Suspens_Clients"/>
      <sheetName val="F - FM_Clients"/>
      <sheetName val="F - Balance clients"/>
      <sheetName val="F - Ratio clients"/>
      <sheetName val="E - FT VIERGE ACHAT"/>
      <sheetName val="F - FT VIERGE CLIENTS"/>
      <sheetName val="D - Synthese_Stocks"/>
      <sheetName val="D - Suspens_Stocks"/>
      <sheetName val="D - FT VIERGE STOCKS"/>
      <sheetName val="C - Synthese_Immobilisations"/>
      <sheetName val="C - Suspens_Immobilisations"/>
      <sheetName val="C1 - Mouv immo"/>
      <sheetName val="C2 - Import immobilisation"/>
      <sheetName val="C - Titres participations"/>
      <sheetName val="C - Contrôle charges immos"/>
      <sheetName val="B - DG "/>
      <sheetName val="C - DG"/>
      <sheetName val="D - Stock"/>
      <sheetName val="D - Dépréciation"/>
      <sheetName val="C - P.V. Cessions"/>
      <sheetName val="C - FT VIERGE IMMO"/>
      <sheetName val="N - Mouv immo"/>
      <sheetName val="G - SOCIAL"/>
      <sheetName val="G - Synthese_Social"/>
      <sheetName val="G - Suspens_Social"/>
      <sheetName val="G - FM_Social"/>
      <sheetName val="G - Cohérence ch.soc."/>
      <sheetName val="G - Anal.regimes(fiscal)"/>
      <sheetName val="G - Anal.regimes (social)"/>
      <sheetName val="G - FT VIERGE SOCIAL"/>
      <sheetName val="H - FISCAL"/>
      <sheetName val="H - Synthese_Fiscal"/>
      <sheetName val="H - Suspens_Fiscal"/>
      <sheetName val="H - FM_Fiscal"/>
      <sheetName val="H - Documents fiscaux"/>
      <sheetName val="H - FT VIERGE FISCAL"/>
      <sheetName val="M - Balance"/>
      <sheetName val="A - Synthese_Capitaux propres"/>
      <sheetName val="A - Suspens_Capitaux propres"/>
      <sheetName val="I - FM_Autres comptes"/>
      <sheetName val="E - FNP"/>
      <sheetName val="E - FNP OD"/>
      <sheetName val="E - AAR"/>
      <sheetName val="E - AAR OD"/>
      <sheetName val="E - CCA"/>
      <sheetName val="E - CCA OD"/>
      <sheetName val="E - Revue analytique"/>
      <sheetName val="E - QP perso"/>
      <sheetName val="F - Clients douteux"/>
      <sheetName val="F - FAE"/>
      <sheetName val="F - FAE OD"/>
      <sheetName val="F - AAE"/>
      <sheetName val="F - AAE OD"/>
      <sheetName val="F - PCA"/>
      <sheetName val="F - PCA OD"/>
      <sheetName val="F - Antériorité clients"/>
      <sheetName val="F - Marges"/>
      <sheetName val="G - Organismes sociaux"/>
      <sheetName val="G - Prov CP"/>
      <sheetName val="G - DADSU"/>
      <sheetName val="G - Charges sociales à payer"/>
      <sheetName val="G - Evolution des charges pat"/>
      <sheetName val="G -avantages en nature véhicule"/>
      <sheetName val="G - Participation"/>
      <sheetName val="H - Calcul du résultat fiscal"/>
      <sheetName val="immo"/>
      <sheetName val="REFACTURATION"/>
      <sheetName val="H - IS"/>
      <sheetName val="H - Dettes fiscales"/>
      <sheetName val="H - Amort véhicule sté"/>
      <sheetName val="H - CA12"/>
      <sheetName val="H - Recap CA3"/>
      <sheetName val="H - Coherence tva coll"/>
      <sheetName val="H - CVAE"/>
      <sheetName val="H - Etat charges à payer "/>
      <sheetName val="H - Analyse comptes 63"/>
      <sheetName val="A - Capital-dividendes"/>
      <sheetName val="A - Provisions"/>
      <sheetName val="A - FT VIERGE KPROPRE"/>
      <sheetName val="I - AUTRES COMPTES"/>
      <sheetName val="I - Synthese_Autres comptes"/>
      <sheetName val="I - Suspens_Autres comptes"/>
      <sheetName val="I - Comptes divers"/>
      <sheetName val="I - Ecart conversion"/>
      <sheetName val="I - Charges exceptionnelles"/>
      <sheetName val="I - Produits exceptionnels"/>
      <sheetName val="I - FT VIERGE AUTRES COMPTES"/>
      <sheetName val="J - EDITIONS"/>
      <sheetName val="J - OD INVENTAIRE"/>
      <sheetName val="L - DIVERS DOCUMENTS"/>
      <sheetName val="N - Param sommaire"/>
      <sheetName val="M - Ibiza"/>
      <sheetName val="M - Ibizasit"/>
      <sheetName val="M - Base cycles"/>
      <sheetName val="M - Non Affecté"/>
      <sheetName val="Feuil1"/>
      <sheetName val="N - Matrice TVA DED"/>
      <sheetName val="N - Matrice revue analytique"/>
      <sheetName val="N - Base matrices"/>
      <sheetName val="N - Base balance"/>
    </sheetNames>
    <sheetDataSet>
      <sheetData sheetId="0">
        <row r="1">
          <cell r="A1" t="str">
            <v>BECOM</v>
          </cell>
          <cell r="E1" t="str">
            <v xml:space="preserve">SCI PROSPER </v>
          </cell>
        </row>
        <row r="2">
          <cell r="E2">
            <v>44196</v>
          </cell>
        </row>
        <row r="3">
          <cell r="D3">
            <v>41578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affichJuriJudi.do?idTexte=JURITEXT000006960596" TargetMode="External"/><Relationship Id="rId1" Type="http://schemas.openxmlformats.org/officeDocument/2006/relationships/hyperlink" Target="https://www.legifrance.gouv.fr/affichJuriJudi.do?idTexte=JURITEXT000007096279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4D16D-76FD-4A4D-BF0F-4D1C4133F575}">
  <dimension ref="A7:M76"/>
  <sheetViews>
    <sheetView workbookViewId="0">
      <selection activeCell="A11" sqref="A11"/>
    </sheetView>
  </sheetViews>
  <sheetFormatPr baseColWidth="10" defaultRowHeight="15" x14ac:dyDescent="0.25"/>
  <cols>
    <col min="1" max="1" width="30" customWidth="1"/>
    <col min="2" max="2" width="40.7109375" bestFit="1" customWidth="1"/>
    <col min="13" max="13" width="12" bestFit="1" customWidth="1"/>
  </cols>
  <sheetData>
    <row r="7" spans="2:12" x14ac:dyDescent="0.25">
      <c r="B7" s="1" t="s">
        <v>9</v>
      </c>
    </row>
    <row r="10" spans="2:12" x14ac:dyDescent="0.25">
      <c r="B10" s="6"/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</row>
    <row r="11" spans="2:12" x14ac:dyDescent="0.25">
      <c r="B11" s="6" t="s">
        <v>0</v>
      </c>
      <c r="C11" s="5">
        <v>2500</v>
      </c>
      <c r="D11" s="5">
        <v>1500</v>
      </c>
      <c r="E11" s="5">
        <v>2000</v>
      </c>
      <c r="F11" s="5">
        <v>2000</v>
      </c>
      <c r="G11" s="5">
        <v>2000</v>
      </c>
      <c r="H11" s="5">
        <v>2000</v>
      </c>
      <c r="I11" s="5">
        <v>2000</v>
      </c>
      <c r="J11" s="5">
        <v>2000</v>
      </c>
      <c r="K11" s="5">
        <v>2000</v>
      </c>
      <c r="L11" s="5">
        <v>2000</v>
      </c>
    </row>
    <row r="12" spans="2:12" x14ac:dyDescent="0.25">
      <c r="B12" s="12" t="s">
        <v>59</v>
      </c>
      <c r="C12" s="5">
        <v>400</v>
      </c>
      <c r="D12" s="5">
        <v>250</v>
      </c>
      <c r="E12" s="5">
        <v>300</v>
      </c>
      <c r="F12" s="5">
        <v>300</v>
      </c>
      <c r="G12" s="5">
        <v>300</v>
      </c>
      <c r="H12" s="5">
        <v>300</v>
      </c>
      <c r="I12" s="5">
        <v>300</v>
      </c>
      <c r="J12" s="5">
        <v>300</v>
      </c>
      <c r="K12" s="5">
        <v>300</v>
      </c>
      <c r="L12" s="5">
        <v>300</v>
      </c>
    </row>
    <row r="13" spans="2:12" x14ac:dyDescent="0.25">
      <c r="B13" s="6" t="s">
        <v>5</v>
      </c>
      <c r="C13" s="4">
        <f>+C12+C11</f>
        <v>2900</v>
      </c>
      <c r="D13" s="4">
        <f t="shared" ref="D13:L13" si="0">+D12+D11</f>
        <v>1750</v>
      </c>
      <c r="E13" s="4">
        <f t="shared" si="0"/>
        <v>2300</v>
      </c>
      <c r="F13" s="4">
        <f t="shared" si="0"/>
        <v>2300</v>
      </c>
      <c r="G13" s="4">
        <f t="shared" si="0"/>
        <v>2300</v>
      </c>
      <c r="H13" s="4">
        <f t="shared" si="0"/>
        <v>2300</v>
      </c>
      <c r="I13" s="4">
        <f t="shared" si="0"/>
        <v>2300</v>
      </c>
      <c r="J13" s="4">
        <f t="shared" si="0"/>
        <v>2300</v>
      </c>
      <c r="K13" s="4">
        <f t="shared" si="0"/>
        <v>2300</v>
      </c>
      <c r="L13" s="4">
        <f t="shared" si="0"/>
        <v>2300</v>
      </c>
    </row>
    <row r="14" spans="2:12" x14ac:dyDescent="0.25">
      <c r="B14" s="6" t="s">
        <v>2</v>
      </c>
      <c r="C14" s="2">
        <v>12</v>
      </c>
      <c r="D14" s="2">
        <v>12</v>
      </c>
      <c r="E14" s="2">
        <v>12</v>
      </c>
      <c r="F14" s="2">
        <v>12</v>
      </c>
      <c r="G14" s="2">
        <v>12</v>
      </c>
      <c r="H14" s="2">
        <v>12</v>
      </c>
      <c r="I14" s="2">
        <v>12</v>
      </c>
      <c r="J14" s="2">
        <v>12</v>
      </c>
      <c r="K14" s="2">
        <v>12</v>
      </c>
      <c r="L14" s="2">
        <v>12</v>
      </c>
    </row>
    <row r="15" spans="2:12" ht="24" x14ac:dyDescent="0.25">
      <c r="B15" s="7" t="s">
        <v>3</v>
      </c>
      <c r="C15" s="38">
        <f>+C14*C13</f>
        <v>34800</v>
      </c>
      <c r="D15" s="38">
        <f t="shared" ref="D15:L15" si="1">+D14*D13</f>
        <v>21000</v>
      </c>
      <c r="E15" s="38">
        <f t="shared" si="1"/>
        <v>27600</v>
      </c>
      <c r="F15" s="38">
        <f t="shared" si="1"/>
        <v>27600</v>
      </c>
      <c r="G15" s="38">
        <f t="shared" si="1"/>
        <v>27600</v>
      </c>
      <c r="H15" s="38">
        <f t="shared" si="1"/>
        <v>27600</v>
      </c>
      <c r="I15" s="38">
        <f t="shared" si="1"/>
        <v>27600</v>
      </c>
      <c r="J15" s="38">
        <f t="shared" si="1"/>
        <v>27600</v>
      </c>
      <c r="K15" s="38">
        <f t="shared" si="1"/>
        <v>27600</v>
      </c>
      <c r="L15" s="38">
        <f t="shared" si="1"/>
        <v>27600</v>
      </c>
    </row>
    <row r="16" spans="2:12" x14ac:dyDescent="0.25">
      <c r="B16" s="8" t="s">
        <v>4</v>
      </c>
      <c r="C16" s="3">
        <v>0.1</v>
      </c>
      <c r="D16" s="3">
        <v>0.1</v>
      </c>
      <c r="E16" s="3">
        <v>0.1</v>
      </c>
      <c r="F16" s="3">
        <v>0.1</v>
      </c>
      <c r="G16" s="3">
        <v>0.1</v>
      </c>
      <c r="H16" s="3">
        <v>0.1</v>
      </c>
      <c r="I16" s="3">
        <v>0.1</v>
      </c>
      <c r="J16" s="3">
        <v>0.1</v>
      </c>
      <c r="K16" s="3">
        <v>0.1</v>
      </c>
      <c r="L16" s="3">
        <v>0.1</v>
      </c>
    </row>
    <row r="17" spans="1:13" x14ac:dyDescent="0.25">
      <c r="B17" s="6" t="s">
        <v>1</v>
      </c>
      <c r="C17" s="2">
        <f>+C15*C16</f>
        <v>3480</v>
      </c>
      <c r="D17" s="2">
        <f t="shared" ref="D17:L17" si="2">+D15*D16</f>
        <v>2100</v>
      </c>
      <c r="E17" s="2">
        <f t="shared" si="2"/>
        <v>2760</v>
      </c>
      <c r="F17" s="2">
        <f t="shared" si="2"/>
        <v>2760</v>
      </c>
      <c r="G17" s="2">
        <f t="shared" si="2"/>
        <v>2760</v>
      </c>
      <c r="H17" s="2">
        <f t="shared" si="2"/>
        <v>2760</v>
      </c>
      <c r="I17" s="2">
        <f t="shared" si="2"/>
        <v>2760</v>
      </c>
      <c r="J17" s="2">
        <f t="shared" si="2"/>
        <v>2760</v>
      </c>
      <c r="K17" s="2">
        <f t="shared" si="2"/>
        <v>2760</v>
      </c>
      <c r="L17" s="2">
        <f t="shared" si="2"/>
        <v>2760</v>
      </c>
    </row>
    <row r="18" spans="1:13" x14ac:dyDescent="0.25">
      <c r="A18" t="s">
        <v>81</v>
      </c>
      <c r="B18" s="9" t="s">
        <v>6</v>
      </c>
      <c r="C18">
        <v>30</v>
      </c>
      <c r="D18">
        <v>29</v>
      </c>
      <c r="E18">
        <v>25</v>
      </c>
      <c r="F18">
        <v>30</v>
      </c>
      <c r="G18">
        <v>30</v>
      </c>
      <c r="H18">
        <v>30</v>
      </c>
      <c r="I18">
        <v>30</v>
      </c>
      <c r="J18">
        <v>30</v>
      </c>
      <c r="K18">
        <v>30</v>
      </c>
      <c r="L18">
        <v>30</v>
      </c>
      <c r="M18" t="s">
        <v>86</v>
      </c>
    </row>
    <row r="19" spans="1:13" x14ac:dyDescent="0.25">
      <c r="A19" t="s">
        <v>82</v>
      </c>
      <c r="B19" s="9" t="s">
        <v>7</v>
      </c>
      <c r="C19">
        <v>12</v>
      </c>
      <c r="D19">
        <v>12</v>
      </c>
      <c r="E19">
        <v>12</v>
      </c>
      <c r="F19">
        <v>12</v>
      </c>
      <c r="G19">
        <v>12</v>
      </c>
      <c r="H19">
        <v>12</v>
      </c>
      <c r="I19">
        <v>12</v>
      </c>
      <c r="J19">
        <v>12</v>
      </c>
      <c r="K19">
        <v>12</v>
      </c>
      <c r="L19">
        <v>12</v>
      </c>
    </row>
    <row r="20" spans="1:13" x14ac:dyDescent="0.25">
      <c r="A20" t="s">
        <v>84</v>
      </c>
      <c r="B20" s="10" t="s">
        <v>8</v>
      </c>
      <c r="C20" s="38">
        <f>+C17/C18*C19</f>
        <v>1392</v>
      </c>
      <c r="D20" s="38">
        <f t="shared" ref="D20:L20" si="3">+D17/D18*D19</f>
        <v>868.9655172413793</v>
      </c>
      <c r="E20" s="38">
        <f t="shared" si="3"/>
        <v>1324.8000000000002</v>
      </c>
      <c r="F20" s="38">
        <f t="shared" si="3"/>
        <v>1104</v>
      </c>
      <c r="G20" s="38">
        <f t="shared" si="3"/>
        <v>1104</v>
      </c>
      <c r="H20" s="38">
        <f t="shared" si="3"/>
        <v>1104</v>
      </c>
      <c r="I20" s="38">
        <f t="shared" si="3"/>
        <v>1104</v>
      </c>
      <c r="J20" s="38">
        <f t="shared" si="3"/>
        <v>1104</v>
      </c>
      <c r="K20" s="38">
        <f t="shared" si="3"/>
        <v>1104</v>
      </c>
      <c r="L20" s="38">
        <f t="shared" si="3"/>
        <v>1104</v>
      </c>
    </row>
    <row r="22" spans="1:13" x14ac:dyDescent="0.25">
      <c r="A22" t="s">
        <v>81</v>
      </c>
      <c r="B22" s="9" t="s">
        <v>6</v>
      </c>
      <c r="C22">
        <v>25</v>
      </c>
      <c r="D22">
        <v>25</v>
      </c>
      <c r="E22">
        <v>25</v>
      </c>
      <c r="F22">
        <v>25</v>
      </c>
      <c r="G22">
        <v>25</v>
      </c>
      <c r="H22">
        <v>25</v>
      </c>
      <c r="I22">
        <v>25</v>
      </c>
      <c r="J22">
        <v>25</v>
      </c>
      <c r="K22">
        <v>25</v>
      </c>
      <c r="L22">
        <v>25</v>
      </c>
      <c r="M22" t="s">
        <v>87</v>
      </c>
    </row>
    <row r="23" spans="1:13" x14ac:dyDescent="0.25">
      <c r="A23" t="s">
        <v>83</v>
      </c>
      <c r="B23" s="9" t="s">
        <v>7</v>
      </c>
      <c r="C23">
        <v>10</v>
      </c>
      <c r="D23">
        <v>10</v>
      </c>
      <c r="E23">
        <v>10</v>
      </c>
      <c r="F23">
        <v>10</v>
      </c>
      <c r="G23">
        <v>10</v>
      </c>
      <c r="H23">
        <v>10</v>
      </c>
      <c r="I23">
        <v>10</v>
      </c>
      <c r="J23">
        <v>10</v>
      </c>
      <c r="K23">
        <v>10</v>
      </c>
      <c r="L23">
        <v>10</v>
      </c>
    </row>
    <row r="24" spans="1:13" x14ac:dyDescent="0.25">
      <c r="A24" t="s">
        <v>85</v>
      </c>
      <c r="B24" s="10" t="s">
        <v>8</v>
      </c>
      <c r="C24" s="38">
        <f>+C17/C22*$C23</f>
        <v>1392</v>
      </c>
      <c r="D24" s="38">
        <f t="shared" ref="D24:L24" si="4">+D17/D22*$C23</f>
        <v>840</v>
      </c>
      <c r="E24" s="38">
        <f t="shared" si="4"/>
        <v>1104</v>
      </c>
      <c r="F24" s="38">
        <f t="shared" si="4"/>
        <v>1104</v>
      </c>
      <c r="G24" s="38">
        <f t="shared" si="4"/>
        <v>1104</v>
      </c>
      <c r="H24" s="38">
        <f t="shared" si="4"/>
        <v>1104</v>
      </c>
      <c r="I24" s="38">
        <f t="shared" si="4"/>
        <v>1104</v>
      </c>
      <c r="J24" s="38">
        <f t="shared" si="4"/>
        <v>1104</v>
      </c>
      <c r="K24" s="38">
        <f t="shared" si="4"/>
        <v>1104</v>
      </c>
      <c r="L24" s="38">
        <f t="shared" si="4"/>
        <v>1104</v>
      </c>
    </row>
    <row r="27" spans="1:13" x14ac:dyDescent="0.25">
      <c r="A27" s="13" t="s">
        <v>60</v>
      </c>
    </row>
    <row r="28" spans="1:13" x14ac:dyDescent="0.25">
      <c r="B28" s="11"/>
    </row>
    <row r="29" spans="1:13" x14ac:dyDescent="0.25">
      <c r="B29" s="14" t="s">
        <v>20</v>
      </c>
    </row>
    <row r="30" spans="1:13" x14ac:dyDescent="0.25">
      <c r="B30" s="15" t="s">
        <v>21</v>
      </c>
    </row>
    <row r="31" spans="1:13" x14ac:dyDescent="0.25">
      <c r="B31" s="14" t="s">
        <v>22</v>
      </c>
    </row>
    <row r="32" spans="1:13" x14ac:dyDescent="0.25">
      <c r="B32" s="14" t="s">
        <v>23</v>
      </c>
    </row>
    <row r="33" spans="2:2" x14ac:dyDescent="0.25">
      <c r="B33" s="14" t="s">
        <v>24</v>
      </c>
    </row>
    <row r="34" spans="2:2" x14ac:dyDescent="0.25">
      <c r="B34" s="14" t="s">
        <v>25</v>
      </c>
    </row>
    <row r="35" spans="2:2" x14ac:dyDescent="0.25">
      <c r="B35" s="14" t="s">
        <v>26</v>
      </c>
    </row>
    <row r="36" spans="2:2" x14ac:dyDescent="0.25">
      <c r="B36" s="14" t="s">
        <v>27</v>
      </c>
    </row>
    <row r="37" spans="2:2" x14ac:dyDescent="0.25">
      <c r="B37" s="14" t="s">
        <v>28</v>
      </c>
    </row>
    <row r="38" spans="2:2" x14ac:dyDescent="0.25">
      <c r="B38" s="14" t="s">
        <v>29</v>
      </c>
    </row>
    <row r="39" spans="2:2" x14ac:dyDescent="0.25">
      <c r="B39" s="14" t="s">
        <v>30</v>
      </c>
    </row>
    <row r="40" spans="2:2" x14ac:dyDescent="0.25">
      <c r="B40" s="14" t="s">
        <v>31</v>
      </c>
    </row>
    <row r="41" spans="2:2" x14ac:dyDescent="0.25">
      <c r="B41" s="14" t="s">
        <v>32</v>
      </c>
    </row>
    <row r="42" spans="2:2" x14ac:dyDescent="0.25">
      <c r="B42" s="14" t="s">
        <v>33</v>
      </c>
    </row>
    <row r="43" spans="2:2" x14ac:dyDescent="0.25">
      <c r="B43" s="14" t="s">
        <v>34</v>
      </c>
    </row>
    <row r="44" spans="2:2" x14ac:dyDescent="0.25">
      <c r="B44" s="14" t="s">
        <v>35</v>
      </c>
    </row>
    <row r="45" spans="2:2" x14ac:dyDescent="0.25">
      <c r="B45" s="14" t="s">
        <v>36</v>
      </c>
    </row>
    <row r="46" spans="2:2" x14ac:dyDescent="0.25">
      <c r="B46" s="14" t="s">
        <v>37</v>
      </c>
    </row>
    <row r="47" spans="2:2" x14ac:dyDescent="0.25">
      <c r="B47" s="14" t="s">
        <v>38</v>
      </c>
    </row>
    <row r="48" spans="2:2" x14ac:dyDescent="0.25">
      <c r="B48" s="14" t="s">
        <v>39</v>
      </c>
    </row>
    <row r="49" spans="2:2" x14ac:dyDescent="0.25">
      <c r="B49" s="14" t="s">
        <v>40</v>
      </c>
    </row>
    <row r="50" spans="2:2" x14ac:dyDescent="0.25">
      <c r="B50" s="14" t="s">
        <v>41</v>
      </c>
    </row>
    <row r="51" spans="2:2" x14ac:dyDescent="0.25">
      <c r="B51" s="14" t="s">
        <v>42</v>
      </c>
    </row>
    <row r="52" spans="2:2" x14ac:dyDescent="0.25">
      <c r="B52" s="14" t="s">
        <v>43</v>
      </c>
    </row>
    <row r="53" spans="2:2" x14ac:dyDescent="0.25">
      <c r="B53" s="14" t="s">
        <v>44</v>
      </c>
    </row>
    <row r="54" spans="2:2" x14ac:dyDescent="0.25">
      <c r="B54" s="14" t="s">
        <v>45</v>
      </c>
    </row>
    <row r="55" spans="2:2" x14ac:dyDescent="0.25">
      <c r="B55" s="14" t="s">
        <v>46</v>
      </c>
    </row>
    <row r="56" spans="2:2" x14ac:dyDescent="0.25">
      <c r="B56" s="14" t="s">
        <v>47</v>
      </c>
    </row>
    <row r="57" spans="2:2" x14ac:dyDescent="0.25">
      <c r="B57" s="14" t="s">
        <v>48</v>
      </c>
    </row>
    <row r="58" spans="2:2" x14ac:dyDescent="0.25">
      <c r="B58" s="14" t="s">
        <v>49</v>
      </c>
    </row>
    <row r="59" spans="2:2" x14ac:dyDescent="0.25">
      <c r="B59" s="14" t="s">
        <v>50</v>
      </c>
    </row>
    <row r="60" spans="2:2" x14ac:dyDescent="0.25">
      <c r="B60" s="14" t="s">
        <v>40</v>
      </c>
    </row>
    <row r="61" spans="2:2" x14ac:dyDescent="0.25">
      <c r="B61" s="14" t="s">
        <v>41</v>
      </c>
    </row>
    <row r="62" spans="2:2" x14ac:dyDescent="0.25">
      <c r="B62" s="14" t="s">
        <v>42</v>
      </c>
    </row>
    <row r="63" spans="2:2" x14ac:dyDescent="0.25">
      <c r="B63" s="14" t="s">
        <v>43</v>
      </c>
    </row>
    <row r="64" spans="2:2" x14ac:dyDescent="0.25">
      <c r="B64" s="14" t="s">
        <v>44</v>
      </c>
    </row>
    <row r="65" spans="1:2" x14ac:dyDescent="0.25">
      <c r="B65" s="14" t="s">
        <v>51</v>
      </c>
    </row>
    <row r="66" spans="1:2" x14ac:dyDescent="0.25">
      <c r="B66" s="14" t="s">
        <v>52</v>
      </c>
    </row>
    <row r="67" spans="1:2" x14ac:dyDescent="0.25">
      <c r="B67" s="14"/>
    </row>
    <row r="68" spans="1:2" x14ac:dyDescent="0.25">
      <c r="B68" s="14" t="s">
        <v>53</v>
      </c>
    </row>
    <row r="69" spans="1:2" x14ac:dyDescent="0.25">
      <c r="B69" s="14" t="s">
        <v>54</v>
      </c>
    </row>
    <row r="70" spans="1:2" x14ac:dyDescent="0.25">
      <c r="B70" s="14" t="s">
        <v>55</v>
      </c>
    </row>
    <row r="71" spans="1:2" x14ac:dyDescent="0.25">
      <c r="B71" s="14" t="s">
        <v>56</v>
      </c>
    </row>
    <row r="72" spans="1:2" x14ac:dyDescent="0.25">
      <c r="B72" s="16" t="s">
        <v>57</v>
      </c>
    </row>
    <row r="73" spans="1:2" x14ac:dyDescent="0.25">
      <c r="B73" s="14"/>
    </row>
    <row r="74" spans="1:2" x14ac:dyDescent="0.25">
      <c r="A74" s="17" t="s">
        <v>61</v>
      </c>
    </row>
    <row r="75" spans="1:2" x14ac:dyDescent="0.25">
      <c r="B75" s="15" t="s">
        <v>58</v>
      </c>
    </row>
    <row r="76" spans="1:2" x14ac:dyDescent="0.25">
      <c r="B76" s="18"/>
    </row>
  </sheetData>
  <phoneticPr fontId="8" type="noConversion"/>
  <hyperlinks>
    <hyperlink ref="B30" r:id="rId1" display="https://www.legifrance.gouv.fr/affichJuriJudi.do?idTexte=JURITEXT000007096279" xr:uid="{11B0359B-2288-42BB-A047-1A92D8028EC9}"/>
    <hyperlink ref="B75" r:id="rId2" display="https://www.legifrance.gouv.fr/affichJuriJudi.do?idTexte=JURITEXT000006960596" xr:uid="{3E57F685-AE90-44CF-864F-C3FCFCE25139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276D9-FA1A-42A2-B82D-3F7E5B58A54D}">
  <dimension ref="A1:K54"/>
  <sheetViews>
    <sheetView tabSelected="1" workbookViewId="0">
      <selection activeCell="M12" sqref="M12"/>
    </sheetView>
  </sheetViews>
  <sheetFormatPr baseColWidth="10" defaultRowHeight="12.75" x14ac:dyDescent="0.2"/>
  <cols>
    <col min="1" max="1" width="14.140625" style="19" customWidth="1"/>
    <col min="2" max="2" width="11.42578125" style="19"/>
    <col min="3" max="3" width="10.85546875" style="19" customWidth="1"/>
    <col min="4" max="4" width="15.140625" style="19" customWidth="1"/>
    <col min="5" max="5" width="19.7109375" style="19" customWidth="1"/>
    <col min="6" max="16384" width="11.42578125" style="19"/>
  </cols>
  <sheetData>
    <row r="1" spans="1:11" ht="18" x14ac:dyDescent="0.25">
      <c r="A1" s="55"/>
      <c r="B1" s="55"/>
      <c r="C1" s="56"/>
      <c r="D1" s="57"/>
      <c r="E1" s="57"/>
      <c r="F1" s="57"/>
      <c r="G1" s="57"/>
      <c r="H1" s="58"/>
      <c r="I1" s="59"/>
      <c r="J1" s="60"/>
      <c r="K1" s="60"/>
    </row>
    <row r="2" spans="1:11" ht="18" x14ac:dyDescent="0.25">
      <c r="A2" s="61"/>
      <c r="B2" s="62"/>
      <c r="C2" s="63"/>
      <c r="D2" s="63"/>
      <c r="E2" s="63"/>
      <c r="F2" s="63"/>
      <c r="G2" s="63"/>
      <c r="H2" s="63"/>
      <c r="I2" s="64"/>
      <c r="J2" s="60"/>
      <c r="K2" s="60"/>
    </row>
    <row r="3" spans="1:11" ht="20.25" x14ac:dyDescent="0.3">
      <c r="B3" s="39" t="s">
        <v>62</v>
      </c>
      <c r="C3" s="39"/>
      <c r="D3" s="39"/>
      <c r="E3" s="39"/>
      <c r="F3" s="39"/>
      <c r="G3" s="39"/>
      <c r="H3" s="39"/>
    </row>
    <row r="5" spans="1:11" x14ac:dyDescent="0.2">
      <c r="A5" s="19" t="s">
        <v>63</v>
      </c>
    </row>
    <row r="6" spans="1:11" ht="38.25" x14ac:dyDescent="0.2">
      <c r="A6" s="20" t="s">
        <v>64</v>
      </c>
      <c r="B6" s="20" t="s">
        <v>65</v>
      </c>
      <c r="C6" s="20" t="s">
        <v>66</v>
      </c>
      <c r="D6" s="20" t="s">
        <v>67</v>
      </c>
      <c r="E6" s="20" t="s">
        <v>68</v>
      </c>
      <c r="F6" s="20" t="s">
        <v>69</v>
      </c>
      <c r="G6" s="20" t="s">
        <v>70</v>
      </c>
      <c r="H6" s="20" t="s">
        <v>71</v>
      </c>
      <c r="I6" s="20" t="s">
        <v>72</v>
      </c>
      <c r="J6" s="20" t="s">
        <v>73</v>
      </c>
      <c r="K6" s="20" t="s">
        <v>74</v>
      </c>
    </row>
    <row r="7" spans="1:11" x14ac:dyDescent="0.2">
      <c r="A7" s="21"/>
      <c r="B7" s="21"/>
      <c r="C7" s="22"/>
      <c r="D7" s="21"/>
      <c r="E7" s="23">
        <v>30</v>
      </c>
      <c r="F7" s="22"/>
      <c r="G7" s="24"/>
      <c r="H7" s="25">
        <f>+F7-G7</f>
        <v>0</v>
      </c>
      <c r="I7" s="26">
        <f>(C7/10*D7/E7)+(H7/10)</f>
        <v>0</v>
      </c>
      <c r="J7" s="27"/>
      <c r="K7" s="28">
        <f>I7*J7</f>
        <v>0</v>
      </c>
    </row>
    <row r="8" spans="1:11" x14ac:dyDescent="0.2">
      <c r="A8" s="21"/>
      <c r="B8" s="21"/>
      <c r="C8" s="22"/>
      <c r="D8" s="21"/>
      <c r="E8" s="23">
        <v>30</v>
      </c>
      <c r="F8" s="22"/>
      <c r="G8" s="22"/>
      <c r="H8" s="29">
        <f t="shared" ref="H8:H17" si="0">+F8-G8</f>
        <v>0</v>
      </c>
      <c r="I8" s="26">
        <f t="shared" ref="I8:I17" si="1">(C8/10*D8/E8)+(H8/10)</f>
        <v>0</v>
      </c>
      <c r="J8" s="27"/>
      <c r="K8" s="28">
        <f t="shared" ref="K8:K17" si="2">I8*J8</f>
        <v>0</v>
      </c>
    </row>
    <row r="9" spans="1:11" x14ac:dyDescent="0.2">
      <c r="A9" s="21"/>
      <c r="B9" s="21"/>
      <c r="C9" s="22"/>
      <c r="D9" s="21"/>
      <c r="E9" s="23">
        <v>30</v>
      </c>
      <c r="F9" s="22"/>
      <c r="G9" s="22"/>
      <c r="H9" s="29">
        <f t="shared" si="0"/>
        <v>0</v>
      </c>
      <c r="I9" s="26">
        <f t="shared" si="1"/>
        <v>0</v>
      </c>
      <c r="J9" s="27"/>
      <c r="K9" s="28">
        <f t="shared" si="2"/>
        <v>0</v>
      </c>
    </row>
    <row r="10" spans="1:11" x14ac:dyDescent="0.2">
      <c r="A10" s="21"/>
      <c r="B10" s="21"/>
      <c r="C10" s="22"/>
      <c r="D10" s="21"/>
      <c r="E10" s="23">
        <v>30</v>
      </c>
      <c r="F10" s="22"/>
      <c r="G10" s="22"/>
      <c r="H10" s="29">
        <f t="shared" si="0"/>
        <v>0</v>
      </c>
      <c r="I10" s="26">
        <f t="shared" si="1"/>
        <v>0</v>
      </c>
      <c r="J10" s="27"/>
      <c r="K10" s="28">
        <f t="shared" si="2"/>
        <v>0</v>
      </c>
    </row>
    <row r="11" spans="1:11" x14ac:dyDescent="0.2">
      <c r="A11" s="21"/>
      <c r="B11" s="21"/>
      <c r="C11" s="22"/>
      <c r="D11" s="21"/>
      <c r="E11" s="23">
        <v>30</v>
      </c>
      <c r="F11" s="22"/>
      <c r="G11" s="22"/>
      <c r="H11" s="29">
        <f t="shared" si="0"/>
        <v>0</v>
      </c>
      <c r="I11" s="26">
        <f t="shared" si="1"/>
        <v>0</v>
      </c>
      <c r="J11" s="27"/>
      <c r="K11" s="28">
        <f t="shared" si="2"/>
        <v>0</v>
      </c>
    </row>
    <row r="12" spans="1:11" x14ac:dyDescent="0.2">
      <c r="A12" s="21"/>
      <c r="B12" s="21"/>
      <c r="C12" s="22"/>
      <c r="D12" s="21"/>
      <c r="E12" s="23">
        <v>30</v>
      </c>
      <c r="F12" s="22"/>
      <c r="G12" s="22"/>
      <c r="H12" s="29">
        <f t="shared" si="0"/>
        <v>0</v>
      </c>
      <c r="I12" s="26">
        <f t="shared" si="1"/>
        <v>0</v>
      </c>
      <c r="J12" s="27"/>
      <c r="K12" s="28">
        <f t="shared" si="2"/>
        <v>0</v>
      </c>
    </row>
    <row r="13" spans="1:11" x14ac:dyDescent="0.2">
      <c r="A13" s="21"/>
      <c r="B13" s="21"/>
      <c r="C13" s="22"/>
      <c r="D13" s="21"/>
      <c r="E13" s="23">
        <v>30</v>
      </c>
      <c r="F13" s="22"/>
      <c r="G13" s="22"/>
      <c r="H13" s="29">
        <f t="shared" si="0"/>
        <v>0</v>
      </c>
      <c r="I13" s="26">
        <f t="shared" si="1"/>
        <v>0</v>
      </c>
      <c r="J13" s="27"/>
      <c r="K13" s="28">
        <f t="shared" si="2"/>
        <v>0</v>
      </c>
    </row>
    <row r="14" spans="1:11" x14ac:dyDescent="0.2">
      <c r="A14" s="21"/>
      <c r="B14" s="21"/>
      <c r="C14" s="22"/>
      <c r="D14" s="21"/>
      <c r="E14" s="23">
        <v>30</v>
      </c>
      <c r="F14" s="22"/>
      <c r="G14" s="22"/>
      <c r="H14" s="29">
        <f t="shared" si="0"/>
        <v>0</v>
      </c>
      <c r="I14" s="26">
        <f t="shared" si="1"/>
        <v>0</v>
      </c>
      <c r="J14" s="27"/>
      <c r="K14" s="28">
        <f t="shared" si="2"/>
        <v>0</v>
      </c>
    </row>
    <row r="15" spans="1:11" x14ac:dyDescent="0.2">
      <c r="A15" s="21"/>
      <c r="B15" s="21"/>
      <c r="C15" s="22"/>
      <c r="D15" s="21"/>
      <c r="E15" s="23">
        <v>30</v>
      </c>
      <c r="F15" s="22"/>
      <c r="G15" s="22"/>
      <c r="H15" s="29">
        <f t="shared" si="0"/>
        <v>0</v>
      </c>
      <c r="I15" s="26">
        <f t="shared" si="1"/>
        <v>0</v>
      </c>
      <c r="J15" s="27"/>
      <c r="K15" s="28">
        <f t="shared" si="2"/>
        <v>0</v>
      </c>
    </row>
    <row r="16" spans="1:11" x14ac:dyDescent="0.2">
      <c r="A16" s="21"/>
      <c r="B16" s="21"/>
      <c r="C16" s="22"/>
      <c r="D16" s="21"/>
      <c r="E16" s="23">
        <v>30</v>
      </c>
      <c r="F16" s="22"/>
      <c r="G16" s="22"/>
      <c r="H16" s="29">
        <f t="shared" si="0"/>
        <v>0</v>
      </c>
      <c r="I16" s="26">
        <f t="shared" si="1"/>
        <v>0</v>
      </c>
      <c r="J16" s="27"/>
      <c r="K16" s="28">
        <f t="shared" si="2"/>
        <v>0</v>
      </c>
    </row>
    <row r="17" spans="1:11" ht="13.5" thickBot="1" x14ac:dyDescent="0.25">
      <c r="A17" s="30"/>
      <c r="B17" s="30"/>
      <c r="C17" s="31"/>
      <c r="D17" s="30"/>
      <c r="E17" s="32">
        <v>30</v>
      </c>
      <c r="F17" s="31"/>
      <c r="G17" s="31"/>
      <c r="H17" s="33">
        <f t="shared" si="0"/>
        <v>0</v>
      </c>
      <c r="I17" s="26">
        <f t="shared" si="1"/>
        <v>0</v>
      </c>
      <c r="J17" s="34"/>
      <c r="K17" s="28">
        <f t="shared" si="2"/>
        <v>0</v>
      </c>
    </row>
    <row r="18" spans="1:11" ht="13.5" thickTop="1" x14ac:dyDescent="0.2">
      <c r="I18" s="35">
        <f>SUM(I7:I17)</f>
        <v>0</v>
      </c>
      <c r="K18" s="35">
        <f>SUM(K7:K17)</f>
        <v>0</v>
      </c>
    </row>
    <row r="21" spans="1:11" x14ac:dyDescent="0.2">
      <c r="A21" s="19" t="s">
        <v>75</v>
      </c>
      <c r="C21" s="19" t="s">
        <v>76</v>
      </c>
      <c r="E21" s="40" t="s">
        <v>77</v>
      </c>
      <c r="F21" s="40"/>
    </row>
    <row r="22" spans="1:11" ht="38.25" x14ac:dyDescent="0.2">
      <c r="A22" s="20" t="s">
        <v>64</v>
      </c>
      <c r="B22" s="20" t="s">
        <v>65</v>
      </c>
      <c r="C22" s="20" t="s">
        <v>78</v>
      </c>
      <c r="D22" s="20" t="s">
        <v>67</v>
      </c>
      <c r="E22" s="20" t="s">
        <v>79</v>
      </c>
      <c r="F22" s="20" t="s">
        <v>80</v>
      </c>
      <c r="G22" s="20" t="s">
        <v>73</v>
      </c>
      <c r="H22" s="20" t="s">
        <v>74</v>
      </c>
    </row>
    <row r="23" spans="1:11" x14ac:dyDescent="0.2">
      <c r="A23" s="21"/>
      <c r="B23" s="21"/>
      <c r="C23" s="22"/>
      <c r="D23" s="21"/>
      <c r="E23" s="23">
        <f>IF($E$21="Jours ouvrés",22,26)</f>
        <v>26</v>
      </c>
      <c r="F23" s="36">
        <f>(C23/E23)*D23</f>
        <v>0</v>
      </c>
      <c r="G23" s="27"/>
      <c r="H23" s="28">
        <f>+F23*G23</f>
        <v>0</v>
      </c>
    </row>
    <row r="24" spans="1:11" x14ac:dyDescent="0.2">
      <c r="A24" s="21"/>
      <c r="B24" s="21"/>
      <c r="C24" s="22"/>
      <c r="D24" s="21"/>
      <c r="E24" s="23">
        <f t="shared" ref="E24:E33" si="3">IF($E$21="Jours ouvrés",22,26)</f>
        <v>26</v>
      </c>
      <c r="F24" s="36">
        <f t="shared" ref="F24:F33" si="4">(C24/E24)*D24</f>
        <v>0</v>
      </c>
      <c r="G24" s="27"/>
      <c r="H24" s="28">
        <f t="shared" ref="H24:H33" si="5">+F24*G24</f>
        <v>0</v>
      </c>
    </row>
    <row r="25" spans="1:11" x14ac:dyDescent="0.2">
      <c r="A25" s="21"/>
      <c r="B25" s="21"/>
      <c r="C25" s="22"/>
      <c r="D25" s="21"/>
      <c r="E25" s="23">
        <f t="shared" si="3"/>
        <v>26</v>
      </c>
      <c r="F25" s="36">
        <f t="shared" si="4"/>
        <v>0</v>
      </c>
      <c r="G25" s="27"/>
      <c r="H25" s="28">
        <f t="shared" si="5"/>
        <v>0</v>
      </c>
    </row>
    <row r="26" spans="1:11" x14ac:dyDescent="0.2">
      <c r="A26" s="21"/>
      <c r="B26" s="21"/>
      <c r="C26" s="22"/>
      <c r="D26" s="21"/>
      <c r="E26" s="23">
        <f t="shared" si="3"/>
        <v>26</v>
      </c>
      <c r="F26" s="36">
        <f t="shared" si="4"/>
        <v>0</v>
      </c>
      <c r="G26" s="27"/>
      <c r="H26" s="28">
        <f t="shared" si="5"/>
        <v>0</v>
      </c>
    </row>
    <row r="27" spans="1:11" x14ac:dyDescent="0.2">
      <c r="A27" s="21"/>
      <c r="B27" s="21"/>
      <c r="C27" s="22"/>
      <c r="D27" s="21"/>
      <c r="E27" s="23">
        <f t="shared" si="3"/>
        <v>26</v>
      </c>
      <c r="F27" s="36">
        <f t="shared" si="4"/>
        <v>0</v>
      </c>
      <c r="G27" s="27"/>
      <c r="H27" s="28">
        <f t="shared" si="5"/>
        <v>0</v>
      </c>
    </row>
    <row r="28" spans="1:11" x14ac:dyDescent="0.2">
      <c r="A28" s="21"/>
      <c r="B28" s="21"/>
      <c r="C28" s="22"/>
      <c r="D28" s="21"/>
      <c r="E28" s="23">
        <f t="shared" si="3"/>
        <v>26</v>
      </c>
      <c r="F28" s="36">
        <f t="shared" si="4"/>
        <v>0</v>
      </c>
      <c r="G28" s="27"/>
      <c r="H28" s="28">
        <f t="shared" si="5"/>
        <v>0</v>
      </c>
    </row>
    <row r="29" spans="1:11" x14ac:dyDescent="0.2">
      <c r="A29" s="21"/>
      <c r="B29" s="21"/>
      <c r="C29" s="22"/>
      <c r="D29" s="21"/>
      <c r="E29" s="23">
        <f t="shared" si="3"/>
        <v>26</v>
      </c>
      <c r="F29" s="36">
        <f t="shared" si="4"/>
        <v>0</v>
      </c>
      <c r="G29" s="27"/>
      <c r="H29" s="28">
        <f t="shared" si="5"/>
        <v>0</v>
      </c>
    </row>
    <row r="30" spans="1:11" x14ac:dyDescent="0.2">
      <c r="A30" s="21"/>
      <c r="B30" s="21"/>
      <c r="C30" s="22"/>
      <c r="D30" s="21"/>
      <c r="E30" s="23">
        <f t="shared" si="3"/>
        <v>26</v>
      </c>
      <c r="F30" s="36">
        <f t="shared" si="4"/>
        <v>0</v>
      </c>
      <c r="G30" s="27"/>
      <c r="H30" s="28">
        <f t="shared" si="5"/>
        <v>0</v>
      </c>
    </row>
    <row r="31" spans="1:11" x14ac:dyDescent="0.2">
      <c r="A31" s="21"/>
      <c r="B31" s="21"/>
      <c r="C31" s="22"/>
      <c r="D31" s="21"/>
      <c r="E31" s="23">
        <f t="shared" si="3"/>
        <v>26</v>
      </c>
      <c r="F31" s="36">
        <f t="shared" si="4"/>
        <v>0</v>
      </c>
      <c r="G31" s="27"/>
      <c r="H31" s="28">
        <f t="shared" si="5"/>
        <v>0</v>
      </c>
    </row>
    <row r="32" spans="1:11" x14ac:dyDescent="0.2">
      <c r="A32" s="21"/>
      <c r="B32" s="21"/>
      <c r="C32" s="22"/>
      <c r="D32" s="21"/>
      <c r="E32" s="23">
        <f t="shared" si="3"/>
        <v>26</v>
      </c>
      <c r="F32" s="36">
        <f t="shared" si="4"/>
        <v>0</v>
      </c>
      <c r="G32" s="27"/>
      <c r="H32" s="28">
        <f t="shared" si="5"/>
        <v>0</v>
      </c>
    </row>
    <row r="33" spans="1:8" ht="13.5" thickBot="1" x14ac:dyDescent="0.25">
      <c r="A33" s="30"/>
      <c r="B33" s="30"/>
      <c r="C33" s="31"/>
      <c r="D33" s="30"/>
      <c r="E33" s="32">
        <f t="shared" si="3"/>
        <v>26</v>
      </c>
      <c r="F33" s="37">
        <f t="shared" si="4"/>
        <v>0</v>
      </c>
      <c r="G33" s="34"/>
      <c r="H33" s="28">
        <f t="shared" si="5"/>
        <v>0</v>
      </c>
    </row>
    <row r="34" spans="1:8" ht="13.5" thickTop="1" x14ac:dyDescent="0.2">
      <c r="F34" s="35">
        <f>SUM(F23:F33)</f>
        <v>0</v>
      </c>
      <c r="H34" s="35">
        <f>SUM(H23:H33)</f>
        <v>0</v>
      </c>
    </row>
    <row r="42" spans="1:8" ht="102" customHeight="1" x14ac:dyDescent="0.2">
      <c r="A42" s="49" t="s">
        <v>88</v>
      </c>
      <c r="B42" s="49"/>
      <c r="C42" s="49" t="s">
        <v>89</v>
      </c>
      <c r="D42" s="49" t="s">
        <v>90</v>
      </c>
      <c r="E42" s="49"/>
    </row>
    <row r="43" spans="1:8" ht="36" x14ac:dyDescent="0.2">
      <c r="A43" s="41" t="s">
        <v>91</v>
      </c>
      <c r="B43" s="41" t="s">
        <v>92</v>
      </c>
      <c r="C43" s="49"/>
      <c r="D43" s="41" t="s">
        <v>91</v>
      </c>
      <c r="E43" s="41" t="s">
        <v>92</v>
      </c>
    </row>
    <row r="44" spans="1:8" ht="72" x14ac:dyDescent="0.2">
      <c r="A44" s="42" t="s">
        <v>93</v>
      </c>
      <c r="B44" s="42"/>
      <c r="C44" s="43" t="s">
        <v>62</v>
      </c>
      <c r="D44" s="44">
        <v>1000</v>
      </c>
      <c r="E44" s="45"/>
    </row>
    <row r="45" spans="1:8" ht="72" x14ac:dyDescent="0.2">
      <c r="A45" s="46"/>
      <c r="B45" s="46">
        <v>4282</v>
      </c>
      <c r="C45" s="47" t="s">
        <v>62</v>
      </c>
      <c r="D45" s="47"/>
      <c r="E45" s="48">
        <v>1000</v>
      </c>
    </row>
    <row r="46" spans="1:8" ht="15" x14ac:dyDescent="0.25">
      <c r="A46"/>
      <c r="B46"/>
      <c r="C46"/>
      <c r="D46"/>
      <c r="E46"/>
    </row>
    <row r="47" spans="1:8" ht="18" x14ac:dyDescent="0.25">
      <c r="A47" s="50"/>
      <c r="B47"/>
      <c r="C47"/>
      <c r="D47"/>
      <c r="E47"/>
    </row>
    <row r="48" spans="1:8" ht="15" x14ac:dyDescent="0.25">
      <c r="A48"/>
      <c r="B48"/>
      <c r="C48"/>
      <c r="D48"/>
      <c r="E48"/>
    </row>
    <row r="49" spans="1:5" ht="169.5" customHeight="1" x14ac:dyDescent="0.2">
      <c r="A49" s="49" t="s">
        <v>88</v>
      </c>
      <c r="B49" s="49"/>
      <c r="C49" s="49" t="s">
        <v>94</v>
      </c>
      <c r="D49" s="49" t="s">
        <v>90</v>
      </c>
      <c r="E49" s="49"/>
    </row>
    <row r="50" spans="1:5" ht="36" x14ac:dyDescent="0.2">
      <c r="A50" s="41" t="s">
        <v>91</v>
      </c>
      <c r="B50" s="41" t="s">
        <v>92</v>
      </c>
      <c r="C50" s="49"/>
      <c r="D50" s="41" t="s">
        <v>91</v>
      </c>
      <c r="E50" s="41" t="s">
        <v>92</v>
      </c>
    </row>
    <row r="51" spans="1:5" ht="108" x14ac:dyDescent="0.2">
      <c r="A51" s="42" t="s">
        <v>95</v>
      </c>
      <c r="B51" s="42"/>
      <c r="C51" s="43" t="s">
        <v>96</v>
      </c>
      <c r="D51" s="44">
        <v>400</v>
      </c>
      <c r="E51" s="45"/>
    </row>
    <row r="52" spans="1:5" ht="108" x14ac:dyDescent="0.2">
      <c r="A52" s="46">
        <v>631</v>
      </c>
      <c r="B52" s="46"/>
      <c r="C52" s="51" t="s">
        <v>97</v>
      </c>
      <c r="D52" s="48">
        <v>20</v>
      </c>
      <c r="E52" s="47"/>
    </row>
    <row r="53" spans="1:5" ht="108" x14ac:dyDescent="0.2">
      <c r="A53" s="52"/>
      <c r="B53" s="52">
        <v>4382</v>
      </c>
      <c r="C53" s="53" t="s">
        <v>96</v>
      </c>
      <c r="D53" s="53"/>
      <c r="E53" s="54">
        <v>400</v>
      </c>
    </row>
    <row r="54" spans="1:5" ht="108" x14ac:dyDescent="0.2">
      <c r="A54" s="46"/>
      <c r="B54" s="46" t="s">
        <v>98</v>
      </c>
      <c r="C54" s="47" t="s">
        <v>97</v>
      </c>
      <c r="D54" s="47"/>
      <c r="E54" s="48">
        <v>20</v>
      </c>
    </row>
  </sheetData>
  <mergeCells count="9">
    <mergeCell ref="A49:B49"/>
    <mergeCell ref="C49:C50"/>
    <mergeCell ref="D49:E49"/>
    <mergeCell ref="A1:B1"/>
    <mergeCell ref="B3:H3"/>
    <mergeCell ref="E21:F21"/>
    <mergeCell ref="A42:B42"/>
    <mergeCell ref="C42:C43"/>
    <mergeCell ref="D42:E42"/>
  </mergeCells>
  <dataValidations count="1">
    <dataValidation type="list" allowBlank="1" showInputMessage="1" showErrorMessage="1" sqref="E21" xr:uid="{2AF1286D-6335-4866-8029-B5CD6EFBED2D}">
      <formula1>"Jours ouvrés,Jours ouvrables"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Méthode 10e</vt:lpstr>
      <vt:lpstr>provision 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BulletinsPaie.com</dc:creator>
  <cp:lastModifiedBy>t</cp:lastModifiedBy>
  <dcterms:created xsi:type="dcterms:W3CDTF">2022-04-16T04:55:22Z</dcterms:created>
  <dcterms:modified xsi:type="dcterms:W3CDTF">2022-04-16T07:43:34Z</dcterms:modified>
</cp:coreProperties>
</file>