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i7\Downloads\"/>
    </mc:Choice>
  </mc:AlternateContent>
  <xr:revisionPtr revIDLastSave="0" documentId="8_{78F1D768-D7D5-4E92-B669-11897BCB2321}" xr6:coauthVersionLast="31" xr6:coauthVersionMax="31" xr10:uidLastSave="{00000000-0000-0000-0000-000000000000}"/>
  <bookViews>
    <workbookView xWindow="0" yWindow="0" windowWidth="23040" windowHeight="8568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F20" i="1"/>
  <c r="F21" i="1" s="1"/>
  <c r="H19" i="1"/>
  <c r="J19" i="1" s="1"/>
  <c r="G19" i="1"/>
  <c r="F19" i="1"/>
  <c r="K18" i="1"/>
  <c r="J18" i="1"/>
  <c r="H18" i="1"/>
  <c r="G18" i="1"/>
  <c r="F22" i="1" l="1"/>
  <c r="H21" i="1"/>
  <c r="J21" i="1" s="1"/>
  <c r="I19" i="1"/>
  <c r="H20" i="1"/>
  <c r="J20" i="1" s="1"/>
  <c r="E13" i="1"/>
  <c r="G13" i="1" s="1"/>
  <c r="E12" i="1"/>
  <c r="G12" i="1" s="1"/>
  <c r="E11" i="1"/>
  <c r="G11" i="1" s="1"/>
  <c r="E10" i="1"/>
  <c r="G10" i="1" s="1"/>
  <c r="I20" i="1" l="1"/>
  <c r="K19" i="1"/>
  <c r="F23" i="1"/>
  <c r="H22" i="1"/>
  <c r="J22" i="1" s="1"/>
  <c r="F13" i="1"/>
  <c r="H13" i="1" s="1"/>
  <c r="H10" i="1"/>
  <c r="F12" i="1"/>
  <c r="H12" i="1" s="1"/>
  <c r="F11" i="1"/>
  <c r="H11" i="1" s="1"/>
  <c r="F24" i="1" l="1"/>
  <c r="H23" i="1"/>
  <c r="J23" i="1" s="1"/>
  <c r="I21" i="1"/>
  <c r="K20" i="1"/>
  <c r="I22" i="1" l="1"/>
  <c r="K21" i="1"/>
  <c r="F25" i="1"/>
  <c r="H24" i="1"/>
  <c r="J24" i="1" s="1"/>
  <c r="F26" i="1" l="1"/>
  <c r="H25" i="1"/>
  <c r="J25" i="1" s="1"/>
  <c r="I23" i="1"/>
  <c r="K22" i="1"/>
  <c r="F27" i="1" l="1"/>
  <c r="H26" i="1"/>
  <c r="J26" i="1" s="1"/>
  <c r="I24" i="1"/>
  <c r="K23" i="1"/>
  <c r="I25" i="1" l="1"/>
  <c r="K24" i="1"/>
  <c r="F28" i="1"/>
  <c r="H27" i="1"/>
  <c r="J27" i="1" s="1"/>
  <c r="F29" i="1" l="1"/>
  <c r="H28" i="1"/>
  <c r="J28" i="1" s="1"/>
  <c r="I26" i="1"/>
  <c r="K25" i="1"/>
  <c r="I27" i="1" l="1"/>
  <c r="K26" i="1"/>
  <c r="H29" i="1"/>
  <c r="J29" i="1" s="1"/>
  <c r="I28" i="1" l="1"/>
  <c r="K27" i="1"/>
  <c r="I29" i="1" l="1"/>
  <c r="K29" i="1" s="1"/>
  <c r="K28" i="1"/>
</calcChain>
</file>

<file path=xl/sharedStrings.xml><?xml version="1.0" encoding="utf-8"?>
<sst xmlns="http://schemas.openxmlformats.org/spreadsheetml/2006/main" count="33" uniqueCount="33">
  <si>
    <t>Maximum</t>
  </si>
  <si>
    <t xml:space="preserve">Borne de </t>
  </si>
  <si>
    <t>à</t>
  </si>
  <si>
    <t>Montant tranche</t>
  </si>
  <si>
    <t>TA / T1</t>
  </si>
  <si>
    <t>1 x PSS</t>
  </si>
  <si>
    <t>T2</t>
  </si>
  <si>
    <t>3 x PSS</t>
  </si>
  <si>
    <t>TB</t>
  </si>
  <si>
    <t>4 x PSS</t>
  </si>
  <si>
    <t>TC</t>
  </si>
  <si>
    <t>8 x PSS</t>
  </si>
  <si>
    <t xml:space="preserve">le PMSS </t>
  </si>
  <si>
    <t>PMSS 2018</t>
  </si>
  <si>
    <t xml:space="preserve">Salaire brut </t>
  </si>
  <si>
    <t xml:space="preserve">Cumul </t>
  </si>
  <si>
    <t xml:space="preserve">PSS </t>
  </si>
  <si>
    <t xml:space="preserve">TA </t>
  </si>
  <si>
    <t xml:space="preserve">Cumul TA </t>
  </si>
  <si>
    <t xml:space="preserve">TB </t>
  </si>
  <si>
    <t xml:space="preserve">Cumul TB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</si>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</sst>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2F549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4" fontId="1" fillId="0" borderId="1" xfId="1" applyFont="1" applyBorder="1"/>
    <xf numFmtId="44" fontId="1" fillId="0" borderId="3" xfId="1" applyFont="1" applyBorder="1"/>
    <xf numFmtId="44" fontId="1" fillId="0" borderId="5" xfId="1" applyFont="1" applyBorder="1"/>
    <xf numFmtId="44" fontId="1" fillId="0" borderId="2" xfId="1" applyFont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4" fontId="1" fillId="0" borderId="8" xfId="1" applyFont="1" applyBorder="1"/>
    <xf numFmtId="44" fontId="1" fillId="0" borderId="6" xfId="1" applyFont="1" applyBorder="1"/>
    <xf numFmtId="44" fontId="1" fillId="0" borderId="9" xfId="1" applyFont="1" applyBorder="1"/>
    <xf numFmtId="44" fontId="1" fillId="0" borderId="10" xfId="1" applyFont="1" applyBorder="1"/>
    <xf numFmtId="0" fontId="0" fillId="0" borderId="7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4" fontId="1" fillId="0" borderId="13" xfId="1" applyFont="1" applyBorder="1"/>
    <xf numFmtId="44" fontId="1" fillId="0" borderId="11" xfId="1" applyFont="1" applyBorder="1"/>
    <xf numFmtId="44" fontId="1" fillId="0" borderId="14" xfId="1" applyFont="1" applyBorder="1"/>
    <xf numFmtId="44" fontId="1" fillId="0" borderId="15" xfId="1" applyFont="1" applyBorder="1"/>
    <xf numFmtId="0" fontId="0" fillId="3" borderId="0" xfId="0" applyFill="1"/>
    <xf numFmtId="0" fontId="0" fillId="4" borderId="0" xfId="0" applyFill="1"/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K29"/>
  <sheetViews>
    <sheetView tabSelected="1" workbookViewId="0">
      <selection activeCell="M23" sqref="M23"/>
    </sheetView>
  </sheetViews>
  <sheetFormatPr baseColWidth="10" defaultRowHeight="14.4" x14ac:dyDescent="0.3"/>
  <cols>
    <col min="5" max="7" width="11.88671875" bestFit="1" customWidth="1"/>
    <col min="8" max="8" width="15.6640625" bestFit="1" customWidth="1"/>
  </cols>
  <sheetData>
    <row r="7" spans="3:8" x14ac:dyDescent="0.3">
      <c r="C7" t="s">
        <v>12</v>
      </c>
      <c r="D7" s="22">
        <v>3311</v>
      </c>
    </row>
    <row r="9" spans="3:8" x14ac:dyDescent="0.3">
      <c r="E9" s="1" t="s">
        <v>0</v>
      </c>
      <c r="F9" s="1" t="s">
        <v>1</v>
      </c>
      <c r="G9" s="2" t="s">
        <v>2</v>
      </c>
      <c r="H9" s="2" t="s">
        <v>3</v>
      </c>
    </row>
    <row r="10" spans="3:8" x14ac:dyDescent="0.3">
      <c r="C10" s="3" t="s">
        <v>4</v>
      </c>
      <c r="D10" s="4" t="s">
        <v>5</v>
      </c>
      <c r="E10" s="5">
        <f>D7</f>
        <v>3311</v>
      </c>
      <c r="F10" s="6">
        <v>0</v>
      </c>
      <c r="G10" s="7">
        <f>E10</f>
        <v>3311</v>
      </c>
      <c r="H10" s="8">
        <f>G10-F10</f>
        <v>3311</v>
      </c>
    </row>
    <row r="11" spans="3:8" x14ac:dyDescent="0.3">
      <c r="C11" s="9" t="s">
        <v>6</v>
      </c>
      <c r="D11" s="10" t="s">
        <v>7</v>
      </c>
      <c r="E11" s="11">
        <f>D7*3</f>
        <v>9933</v>
      </c>
      <c r="F11" s="12">
        <f>G10</f>
        <v>3311</v>
      </c>
      <c r="G11" s="13">
        <f>E11</f>
        <v>9933</v>
      </c>
      <c r="H11" s="14">
        <f>G11-F11</f>
        <v>6622</v>
      </c>
    </row>
    <row r="12" spans="3:8" x14ac:dyDescent="0.3">
      <c r="C12" s="9" t="s">
        <v>8</v>
      </c>
      <c r="D12" s="15" t="s">
        <v>9</v>
      </c>
      <c r="E12" s="11">
        <f>D7*4</f>
        <v>13244</v>
      </c>
      <c r="F12" s="12">
        <f>G10</f>
        <v>3311</v>
      </c>
      <c r="G12" s="13">
        <f>E12</f>
        <v>13244</v>
      </c>
      <c r="H12" s="14">
        <f>G12-F12</f>
        <v>9933</v>
      </c>
    </row>
    <row r="13" spans="3:8" x14ac:dyDescent="0.3">
      <c r="C13" s="16" t="s">
        <v>10</v>
      </c>
      <c r="D13" s="17" t="s">
        <v>11</v>
      </c>
      <c r="E13" s="18">
        <f>D7*8</f>
        <v>26488</v>
      </c>
      <c r="F13" s="19">
        <f>G12</f>
        <v>13244</v>
      </c>
      <c r="G13" s="20">
        <f>E13</f>
        <v>26488</v>
      </c>
      <c r="H13" s="21">
        <f>G13-F13</f>
        <v>13244</v>
      </c>
    </row>
    <row r="17" spans="3:11" ht="25.2" x14ac:dyDescent="0.3">
      <c r="C17" t="s">
        <v>13</v>
      </c>
      <c r="D17" s="23">
        <v>3311</v>
      </c>
      <c r="E17" s="24" t="s">
        <v>14</v>
      </c>
      <c r="F17" s="24" t="s">
        <v>15</v>
      </c>
      <c r="G17" s="24" t="s">
        <v>16</v>
      </c>
      <c r="H17" s="24" t="s">
        <v>17</v>
      </c>
      <c r="I17" s="25" t="s">
        <v>18</v>
      </c>
      <c r="J17" s="24" t="s">
        <v>19</v>
      </c>
      <c r="K17" s="24" t="s">
        <v>20</v>
      </c>
    </row>
    <row r="18" spans="3:11" x14ac:dyDescent="0.3">
      <c r="C18">
        <v>1</v>
      </c>
      <c r="D18" s="26" t="s">
        <v>21</v>
      </c>
      <c r="E18" s="27">
        <v>3500</v>
      </c>
      <c r="F18" s="28">
        <v>3500</v>
      </c>
      <c r="G18" s="29">
        <f>+$B$3*C18</f>
        <v>0</v>
      </c>
      <c r="H18" s="30">
        <f>IF(F18&gt;=G18,$B$3,G18-F18)</f>
        <v>0</v>
      </c>
      <c r="I18" s="29">
        <v>3269</v>
      </c>
      <c r="J18" s="29">
        <f>+E18-H18</f>
        <v>3500</v>
      </c>
      <c r="K18" s="29">
        <f>+F18-I18</f>
        <v>231</v>
      </c>
    </row>
    <row r="19" spans="3:11" x14ac:dyDescent="0.3">
      <c r="C19">
        <v>2</v>
      </c>
      <c r="D19" s="26" t="s">
        <v>22</v>
      </c>
      <c r="E19" s="27">
        <v>3200</v>
      </c>
      <c r="F19" s="28">
        <f>+F18+E19</f>
        <v>6700</v>
      </c>
      <c r="G19" s="29">
        <f>+$B$3*C19</f>
        <v>0</v>
      </c>
      <c r="H19" s="30">
        <f>IF(F19&gt;=G19,$B$3,G19-F19)</f>
        <v>0</v>
      </c>
      <c r="I19" s="31">
        <f>+I18+H19</f>
        <v>3269</v>
      </c>
      <c r="J19" s="29">
        <f t="shared" ref="J19:K29" si="0">+E19-H19</f>
        <v>3200</v>
      </c>
      <c r="K19" s="29">
        <f t="shared" si="0"/>
        <v>3431</v>
      </c>
    </row>
    <row r="20" spans="3:11" x14ac:dyDescent="0.3">
      <c r="C20">
        <v>3</v>
      </c>
      <c r="D20" s="26" t="s">
        <v>23</v>
      </c>
      <c r="E20" s="27">
        <v>5654.8</v>
      </c>
      <c r="F20" s="28">
        <f>+F19+E20</f>
        <v>12354.8</v>
      </c>
      <c r="G20" s="29">
        <f>+$B$3*C20</f>
        <v>0</v>
      </c>
      <c r="H20" s="30">
        <f>IF(F20&gt;=G20,$B$3,G20-F20)</f>
        <v>0</v>
      </c>
      <c r="I20" s="31">
        <f>+I19+H20</f>
        <v>3269</v>
      </c>
      <c r="J20" s="29">
        <f t="shared" si="0"/>
        <v>5654.8</v>
      </c>
      <c r="K20" s="29">
        <f t="shared" si="0"/>
        <v>9085.7999999999993</v>
      </c>
    </row>
    <row r="21" spans="3:11" x14ac:dyDescent="0.3">
      <c r="C21">
        <v>4</v>
      </c>
      <c r="D21" s="26" t="s">
        <v>24</v>
      </c>
      <c r="E21" s="27">
        <v>2300</v>
      </c>
      <c r="F21" s="28">
        <f t="shared" ref="F21:F29" si="1">+F20+E21</f>
        <v>14654.8</v>
      </c>
      <c r="G21" s="29">
        <f>+$B$3*C21</f>
        <v>0</v>
      </c>
      <c r="H21" s="30">
        <f>IF(F21&gt;=G21,$B$3,G21-F21)</f>
        <v>0</v>
      </c>
      <c r="I21" s="31">
        <f t="shared" ref="I21:I29" si="2">+I20+H21</f>
        <v>3269</v>
      </c>
      <c r="J21" s="29">
        <f t="shared" si="0"/>
        <v>2300</v>
      </c>
      <c r="K21" s="29">
        <f t="shared" si="0"/>
        <v>11385.8</v>
      </c>
    </row>
    <row r="22" spans="3:11" x14ac:dyDescent="0.3">
      <c r="C22">
        <v>5</v>
      </c>
      <c r="D22" s="26" t="s">
        <v>25</v>
      </c>
      <c r="E22" s="27">
        <v>2500</v>
      </c>
      <c r="F22" s="28">
        <f t="shared" si="1"/>
        <v>17154.8</v>
      </c>
      <c r="G22" s="29">
        <f>+$B$3*C22</f>
        <v>0</v>
      </c>
      <c r="H22" s="30">
        <f>IF(F22&gt;=G22,$B$3,G22-F22)</f>
        <v>0</v>
      </c>
      <c r="I22" s="31">
        <f t="shared" si="2"/>
        <v>3269</v>
      </c>
      <c r="J22" s="29">
        <f t="shared" si="0"/>
        <v>2500</v>
      </c>
      <c r="K22" s="29">
        <f t="shared" si="0"/>
        <v>13885.8</v>
      </c>
    </row>
    <row r="23" spans="3:11" x14ac:dyDescent="0.3">
      <c r="C23">
        <v>6</v>
      </c>
      <c r="D23" s="26" t="s">
        <v>26</v>
      </c>
      <c r="E23" s="27">
        <v>3500</v>
      </c>
      <c r="F23" s="28">
        <f t="shared" si="1"/>
        <v>20654.8</v>
      </c>
      <c r="G23" s="29">
        <f>+$B$3*C23</f>
        <v>0</v>
      </c>
      <c r="H23" s="30">
        <f>IF(F23&gt;=G23,$B$3,G23-F23)</f>
        <v>0</v>
      </c>
      <c r="I23" s="31">
        <f t="shared" si="2"/>
        <v>3269</v>
      </c>
      <c r="J23" s="29">
        <f t="shared" si="0"/>
        <v>3500</v>
      </c>
      <c r="K23" s="29">
        <f t="shared" si="0"/>
        <v>17385.8</v>
      </c>
    </row>
    <row r="24" spans="3:11" x14ac:dyDescent="0.3">
      <c r="C24">
        <v>7</v>
      </c>
      <c r="D24" s="26" t="s">
        <v>27</v>
      </c>
      <c r="E24" s="27">
        <v>3200</v>
      </c>
      <c r="F24" s="28">
        <f t="shared" si="1"/>
        <v>23854.799999999999</v>
      </c>
      <c r="G24" s="29">
        <f>+$B$3*C24</f>
        <v>0</v>
      </c>
      <c r="H24" s="30">
        <f>IF(F24&gt;=G24,$B$3,G24-F24)</f>
        <v>0</v>
      </c>
      <c r="I24" s="31">
        <f t="shared" si="2"/>
        <v>3269</v>
      </c>
      <c r="J24" s="29">
        <f t="shared" si="0"/>
        <v>3200</v>
      </c>
      <c r="K24" s="29">
        <f t="shared" si="0"/>
        <v>20585.8</v>
      </c>
    </row>
    <row r="25" spans="3:11" x14ac:dyDescent="0.3">
      <c r="C25">
        <v>8</v>
      </c>
      <c r="D25" s="26" t="s">
        <v>28</v>
      </c>
      <c r="E25" s="27">
        <v>2650</v>
      </c>
      <c r="F25" s="28">
        <f t="shared" si="1"/>
        <v>26504.799999999999</v>
      </c>
      <c r="G25" s="29">
        <f>+$B$3*C25</f>
        <v>0</v>
      </c>
      <c r="H25" s="30">
        <f>IF(F25&gt;=G25,$B$3,G25-F25)</f>
        <v>0</v>
      </c>
      <c r="I25" s="31">
        <f t="shared" si="2"/>
        <v>3269</v>
      </c>
      <c r="J25" s="29">
        <f t="shared" si="0"/>
        <v>2650</v>
      </c>
      <c r="K25" s="29">
        <f t="shared" si="0"/>
        <v>23235.8</v>
      </c>
    </row>
    <row r="26" spans="3:11" x14ac:dyDescent="0.3">
      <c r="C26">
        <v>9</v>
      </c>
      <c r="D26" s="26" t="s">
        <v>29</v>
      </c>
      <c r="E26" s="27">
        <v>4500</v>
      </c>
      <c r="F26" s="28">
        <f t="shared" si="1"/>
        <v>31004.799999999999</v>
      </c>
      <c r="G26" s="29">
        <f>+$B$3*C26</f>
        <v>0</v>
      </c>
      <c r="H26" s="30">
        <f>IF(F26&gt;=G26,$B$3,G26-F26)</f>
        <v>0</v>
      </c>
      <c r="I26" s="31">
        <f t="shared" si="2"/>
        <v>3269</v>
      </c>
      <c r="J26" s="29">
        <f t="shared" si="0"/>
        <v>4500</v>
      </c>
      <c r="K26" s="29">
        <f t="shared" si="0"/>
        <v>27735.8</v>
      </c>
    </row>
    <row r="27" spans="3:11" x14ac:dyDescent="0.3">
      <c r="C27">
        <v>10</v>
      </c>
      <c r="D27" s="26" t="s">
        <v>30</v>
      </c>
      <c r="E27" s="27">
        <v>2360</v>
      </c>
      <c r="F27" s="28">
        <f t="shared" si="1"/>
        <v>33364.800000000003</v>
      </c>
      <c r="G27" s="29">
        <f>+$B$3*C27</f>
        <v>0</v>
      </c>
      <c r="H27" s="30">
        <f>IF(F27&gt;=G27,$B$3,G27-F27)</f>
        <v>0</v>
      </c>
      <c r="I27" s="31">
        <f t="shared" si="2"/>
        <v>3269</v>
      </c>
      <c r="J27" s="29">
        <f t="shared" si="0"/>
        <v>2360</v>
      </c>
      <c r="K27" s="29">
        <f t="shared" si="0"/>
        <v>30095.800000000003</v>
      </c>
    </row>
    <row r="28" spans="3:11" x14ac:dyDescent="0.3">
      <c r="C28">
        <v>11</v>
      </c>
      <c r="D28" s="26" t="s">
        <v>31</v>
      </c>
      <c r="E28" s="27">
        <v>2100</v>
      </c>
      <c r="F28" s="28">
        <f t="shared" si="1"/>
        <v>35464.800000000003</v>
      </c>
      <c r="G28" s="29">
        <f>+$B$3*C28</f>
        <v>0</v>
      </c>
      <c r="H28" s="30">
        <f>IF(F28&gt;=G28,$B$3,G28-F28)</f>
        <v>0</v>
      </c>
      <c r="I28" s="31">
        <f t="shared" si="2"/>
        <v>3269</v>
      </c>
      <c r="J28" s="29">
        <f t="shared" si="0"/>
        <v>2100</v>
      </c>
      <c r="K28" s="29">
        <f t="shared" si="0"/>
        <v>32195.800000000003</v>
      </c>
    </row>
    <row r="29" spans="3:11" x14ac:dyDescent="0.3">
      <c r="C29">
        <v>12</v>
      </c>
      <c r="D29" s="26" t="s">
        <v>32</v>
      </c>
      <c r="E29" s="27">
        <v>3500</v>
      </c>
      <c r="F29" s="28">
        <f t="shared" si="1"/>
        <v>38964.800000000003</v>
      </c>
      <c r="G29" s="29">
        <f>+$B$3*C29</f>
        <v>0</v>
      </c>
      <c r="H29" s="30">
        <f>IF(F29&gt;=G29,$B$3,G29-F29)</f>
        <v>0</v>
      </c>
      <c r="I29" s="31">
        <f t="shared" si="2"/>
        <v>3269</v>
      </c>
      <c r="J29" s="29">
        <f t="shared" si="0"/>
        <v>3500</v>
      </c>
      <c r="K29" s="29">
        <f t="shared" si="0"/>
        <v>35695.800000000003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asus i7</cp:lastModifiedBy>
  <dcterms:created xsi:type="dcterms:W3CDTF">2018-10-19T12:42:21Z</dcterms:created>
  <dcterms:modified xsi:type="dcterms:W3CDTF">2018-10-19T21:47:54Z</dcterms:modified>
</cp:coreProperties>
</file>