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rragane\Downloads\"/>
    </mc:Choice>
  </mc:AlternateContent>
  <bookViews>
    <workbookView xWindow="0" yWindow="0" windowWidth="24000" windowHeight="10575"/>
  </bookViews>
  <sheets>
    <sheet name="Sheet2 (3)" sheetId="6" r:id="rId1"/>
  </sheets>
  <calcPr calcId="171027"/>
</workbook>
</file>

<file path=xl/calcChain.xml><?xml version="1.0" encoding="utf-8"?>
<calcChain xmlns="http://schemas.openxmlformats.org/spreadsheetml/2006/main">
  <c r="G50" i="6" l="1"/>
  <c r="A67" i="6"/>
  <c r="A57" i="6"/>
  <c r="A65" i="6" s="1"/>
  <c r="I26" i="6"/>
  <c r="I27" i="6"/>
  <c r="I28" i="6"/>
  <c r="I29" i="6"/>
  <c r="I30" i="6"/>
  <c r="I31" i="6"/>
  <c r="I32" i="6"/>
  <c r="I34" i="6"/>
  <c r="I35" i="6"/>
  <c r="I36" i="6"/>
  <c r="I37" i="6"/>
  <c r="I38" i="6"/>
  <c r="I39" i="6"/>
  <c r="I41" i="6"/>
  <c r="I42" i="6"/>
  <c r="I43" i="6"/>
  <c r="I44" i="6"/>
  <c r="I45" i="6"/>
  <c r="I25" i="6"/>
  <c r="G52" i="6"/>
  <c r="F51" i="6"/>
  <c r="I33" i="6" s="1"/>
  <c r="F48" i="6"/>
  <c r="F47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1" i="6"/>
  <c r="F42" i="6"/>
  <c r="F43" i="6"/>
  <c r="F44" i="6"/>
  <c r="F45" i="6"/>
  <c r="F25" i="6"/>
  <c r="F23" i="6"/>
  <c r="G22" i="6"/>
  <c r="G24" i="6" s="1"/>
  <c r="D40" i="6" l="1"/>
  <c r="I40" i="6" s="1"/>
  <c r="A61" i="6"/>
  <c r="I49" i="6"/>
  <c r="I54" i="6" s="1"/>
  <c r="F40" i="6" l="1"/>
  <c r="F46" i="6" s="1"/>
  <c r="F49" i="6" s="1"/>
  <c r="G54" i="6" s="1"/>
  <c r="A63" i="6"/>
  <c r="I56" i="6"/>
</calcChain>
</file>

<file path=xl/sharedStrings.xml><?xml version="1.0" encoding="utf-8"?>
<sst xmlns="http://schemas.openxmlformats.org/spreadsheetml/2006/main" count="93" uniqueCount="91">
  <si>
    <t>EURO</t>
  </si>
  <si>
    <t>PAIE DU</t>
  </si>
  <si>
    <t>AU</t>
  </si>
  <si>
    <t>Matricule : 0000000010</t>
  </si>
  <si>
    <t>Entrée :</t>
  </si>
  <si>
    <t>N° s.s. :</t>
  </si>
  <si>
    <t>Sortie :</t>
  </si>
  <si>
    <t>SIRET :</t>
  </si>
  <si>
    <t>APE :</t>
  </si>
  <si>
    <t>Emploi :</t>
  </si>
  <si>
    <t>ORG. S.S. :</t>
  </si>
  <si>
    <t>Qualif. :</t>
  </si>
  <si>
    <t>Niveau :</t>
  </si>
  <si>
    <t>Coeff. :</t>
  </si>
  <si>
    <t>Indice :</t>
  </si>
  <si>
    <t>Heures payées :</t>
  </si>
  <si>
    <t>RUBRIQUES</t>
  </si>
  <si>
    <t>QUANTITE</t>
  </si>
  <si>
    <t>TAUX</t>
  </si>
  <si>
    <t>A DEDUIRE</t>
  </si>
  <si>
    <t>A PAYER</t>
  </si>
  <si>
    <t>CHARGES PATRONALES</t>
  </si>
  <si>
    <t>OU BASE</t>
  </si>
  <si>
    <t>MONTANT</t>
  </si>
  <si>
    <t>910,50</t>
  </si>
  <si>
    <t>Mode de Règlement :</t>
  </si>
  <si>
    <t>Chèque</t>
  </si>
  <si>
    <t>NET A PAYER</t>
  </si>
  <si>
    <t>CUMUL CHARGES PATRONALES</t>
  </si>
  <si>
    <t>Payé Le :</t>
  </si>
  <si>
    <t>Conv. Coll.:</t>
  </si>
  <si>
    <t>3018 BUREAUX ETUDES, CABINETS D´INGENIEURS</t>
  </si>
  <si>
    <t>CUMUL BRUT</t>
  </si>
  <si>
    <t>CUMUL BASE S.S.</t>
  </si>
  <si>
    <t>CUMUL IMPOSABLE</t>
  </si>
  <si>
    <t>PLAFOND S.S.</t>
  </si>
  <si>
    <t>CUMUL PLAFOND S.S.</t>
  </si>
  <si>
    <t>CUMUL HEURES</t>
  </si>
  <si>
    <t>COÛT GLOBAL SALARIE</t>
  </si>
  <si>
    <t>Congés</t>
  </si>
  <si>
    <t>16/17</t>
  </si>
  <si>
    <t>17/18</t>
  </si>
  <si>
    <t>acquis</t>
  </si>
  <si>
    <t>1,83</t>
  </si>
  <si>
    <t>pris</t>
  </si>
  <si>
    <t>restants</t>
  </si>
  <si>
    <t>DANS VOTRE INTERET ET POUR VOUS AIDER A FAIRE VALOIR VOS DROITS, CONSERVER CE BULLETIN DE PAIE SANS LIMITATION DE DUREE</t>
  </si>
  <si>
    <r>
      <rPr>
        <sz val="7"/>
        <rFont val="Arial"/>
        <family val="2"/>
      </rPr>
      <t>04A6 Salaire Contrat Pro</t>
    </r>
  </si>
  <si>
    <r>
      <rPr>
        <sz val="7"/>
        <rFont val="Arial"/>
        <family val="2"/>
      </rPr>
      <t>3030 Déduction entrée</t>
    </r>
  </si>
  <si>
    <r>
      <rPr>
        <b/>
        <sz val="8"/>
        <rFont val="Arial"/>
        <family val="2"/>
      </rPr>
      <t>TOTAL BRUT</t>
    </r>
  </si>
  <si>
    <r>
      <rPr>
        <sz val="7"/>
        <rFont val="Arial"/>
        <family val="2"/>
      </rPr>
      <t>2000 Maladie</t>
    </r>
  </si>
  <si>
    <r>
      <rPr>
        <sz val="7"/>
        <rFont val="Arial"/>
        <family val="2"/>
      </rPr>
      <t>2030 Ass. Vieillesse TA</t>
    </r>
  </si>
  <si>
    <r>
      <rPr>
        <sz val="7"/>
        <rFont val="Arial"/>
        <family val="2"/>
      </rPr>
      <t>2060 Vieillesse dépl.</t>
    </r>
  </si>
  <si>
    <r>
      <rPr>
        <sz val="7"/>
        <rFont val="Arial"/>
        <family val="2"/>
      </rPr>
      <t>2090 Allocations familiales</t>
    </r>
  </si>
  <si>
    <r>
      <rPr>
        <sz val="7"/>
        <rFont val="Arial"/>
        <family val="2"/>
      </rPr>
      <t>2120 Accident du travail</t>
    </r>
  </si>
  <si>
    <r>
      <rPr>
        <sz val="7"/>
        <rFont val="Arial"/>
        <family val="2"/>
      </rPr>
      <t>2150 FNAL TA</t>
    </r>
  </si>
  <si>
    <r>
      <rPr>
        <sz val="7"/>
        <rFont val="Arial"/>
        <family val="2"/>
      </rPr>
      <t>5700 Contribution solidarité d'autonomie</t>
    </r>
  </si>
  <si>
    <r>
      <rPr>
        <sz val="7"/>
        <rFont val="Arial"/>
        <family val="2"/>
      </rPr>
      <t>5850 Réduction loi Fillon cas général</t>
    </r>
  </si>
  <si>
    <r>
      <rPr>
        <sz val="7"/>
        <rFont val="Arial"/>
        <family val="2"/>
      </rPr>
      <t>6000 Prise en charge Ticket Restaurant</t>
    </r>
  </si>
  <si>
    <r>
      <rPr>
        <sz val="7"/>
        <rFont val="Arial"/>
        <family val="2"/>
      </rPr>
      <t>7020 Assurance Chômage</t>
    </r>
  </si>
  <si>
    <r>
      <rPr>
        <sz val="7"/>
        <rFont val="Arial"/>
        <family val="2"/>
      </rPr>
      <t>7034 AGFF T1</t>
    </r>
  </si>
  <si>
    <r>
      <rPr>
        <sz val="7"/>
        <rFont val="Arial"/>
        <family val="2"/>
      </rPr>
      <t>7180 AGS (FNGS)</t>
    </r>
  </si>
  <si>
    <r>
      <rPr>
        <sz val="7"/>
        <rFont val="Arial"/>
        <family val="2"/>
      </rPr>
      <t>71A0 CET Assurance Chômage</t>
    </r>
  </si>
  <si>
    <r>
      <rPr>
        <sz val="7"/>
        <rFont val="Arial"/>
        <family val="2"/>
      </rPr>
      <t>8000 Retraite ARRCO T1</t>
    </r>
  </si>
  <si>
    <r>
      <rPr>
        <sz val="7"/>
        <rFont val="Arial"/>
        <family val="2"/>
      </rPr>
      <t>85T0 Prévoyance RPO ETAM TA</t>
    </r>
  </si>
  <si>
    <r>
      <rPr>
        <sz val="7"/>
        <rFont val="Arial"/>
        <family val="2"/>
      </rPr>
      <t>9000 CSG déductible</t>
    </r>
  </si>
  <si>
    <r>
      <rPr>
        <sz val="7"/>
        <rFont val="Arial"/>
        <family val="2"/>
      </rPr>
      <t>9208 Taxe d'apprentissage</t>
    </r>
  </si>
  <si>
    <r>
      <rPr>
        <sz val="7"/>
        <rFont val="Arial"/>
        <family val="2"/>
      </rPr>
      <t>9226 Formation continue -11 salariés</t>
    </r>
  </si>
  <si>
    <r>
      <rPr>
        <sz val="7"/>
        <rFont val="Arial"/>
        <family val="2"/>
      </rPr>
      <t>9256 Contribution au dialogue social</t>
    </r>
  </si>
  <si>
    <r>
      <rPr>
        <sz val="7"/>
        <rFont val="Arial"/>
        <family val="2"/>
      </rPr>
      <t>9266 Contrib. Suppl. dvlpt FPC -11</t>
    </r>
  </si>
  <si>
    <r>
      <rPr>
        <sz val="7"/>
        <rFont val="Arial"/>
        <family val="2"/>
      </rPr>
      <t>9290 Compte pénibilité de base</t>
    </r>
  </si>
  <si>
    <r>
      <rPr>
        <b/>
        <sz val="8"/>
        <rFont val="Arial"/>
        <family val="2"/>
      </rPr>
      <t>TOTAL CHARGES SALARIALES</t>
    </r>
  </si>
  <si>
    <r>
      <rPr>
        <sz val="7"/>
        <rFont val="Arial"/>
        <family val="2"/>
      </rPr>
      <t>9002 CSG non déductible</t>
    </r>
  </si>
  <si>
    <r>
      <rPr>
        <sz val="7"/>
        <rFont val="Arial"/>
        <family val="2"/>
      </rPr>
      <t>9004 CRDS</t>
    </r>
  </si>
  <si>
    <r>
      <rPr>
        <b/>
        <sz val="8"/>
        <rFont val="Arial"/>
        <family val="2"/>
      </rPr>
      <t>TOTAL RETENUES</t>
    </r>
  </si>
  <si>
    <r>
      <rPr>
        <b/>
        <sz val="8"/>
        <rFont val="Arial"/>
        <family val="2"/>
      </rPr>
      <t>NET IMPOSABLE</t>
    </r>
  </si>
  <si>
    <r>
      <rPr>
        <sz val="7"/>
        <rFont val="Arial"/>
        <family val="2"/>
      </rPr>
      <t>8008 Tickets restaurants</t>
    </r>
  </si>
  <si>
    <r>
      <rPr>
        <sz val="7"/>
        <rFont val="Arial"/>
        <family val="2"/>
      </rPr>
      <t>8010 Indemnité transport IDF mensuelle</t>
    </r>
  </si>
  <si>
    <t>EMPLOYEUR:</t>
  </si>
  <si>
    <t>Nom:</t>
  </si>
  <si>
    <t>Adresse:</t>
  </si>
  <si>
    <t>CP et Ville :</t>
  </si>
  <si>
    <t>SALARIE</t>
  </si>
  <si>
    <t xml:space="preserve">BULLETIN DE PAIE  </t>
  </si>
  <si>
    <t xml:space="preserve">Date début d'ancienneté : </t>
  </si>
  <si>
    <t xml:space="preserve">DEVELOPPEUR </t>
  </si>
  <si>
    <t xml:space="preserve">NON CADRE </t>
  </si>
  <si>
    <t xml:space="preserve">PMSS : </t>
  </si>
  <si>
    <t>ORIGINAL</t>
  </si>
  <si>
    <t>Autres informations :</t>
  </si>
  <si>
    <t xml:space="preserve">CONTRAT PRO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</si>
</sst>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€&quot;;[Red]\-#,##0\ &quot;€&quot;"/>
    <numFmt numFmtId="43" formatCode="_-* #,##0.00\ _€_-;\-* #,##0.00\ _€_-;_-* &quot;-&quot;??\ _€_-;_-@_-"/>
    <numFmt numFmtId="170" formatCode="###0.00;###0.00"/>
    <numFmt numFmtId="171" formatCode="###0.0000;###0.0000"/>
    <numFmt numFmtId="172" formatCode="###0.0000"/>
  </numFmts>
  <fonts count="22">
    <font>
      <sz val="10"/>
      <name val="Arial"/>
      <family val="2"/>
    </font>
    <font>
      <sz val="10"/>
      <name val="Arial"/>
      <family val="2"/>
    </font>
    <font>
      <sz val="8"/>
      <name val="Arial Bold"/>
      <family val="2"/>
    </font>
    <font>
      <sz val="8"/>
      <name val="Arial"/>
      <family val="2"/>
    </font>
    <font>
      <sz val="8"/>
      <color rgb="FF00007F"/>
      <name val="Arial Bold"/>
      <family val="2"/>
    </font>
    <font>
      <sz val="9"/>
      <name val="Arial Bold"/>
      <family val="2"/>
    </font>
    <font>
      <sz val="10"/>
      <color rgb="FF000000"/>
      <name val="Times New Roman"/>
      <charset val="204"/>
    </font>
    <font>
      <b/>
      <sz val="8"/>
      <name val="Arial"/>
    </font>
    <font>
      <b/>
      <sz val="8"/>
      <color rgb="FF000000"/>
      <name val="Arial"/>
      <family val="2"/>
    </font>
    <font>
      <sz val="7"/>
      <name val="Arial"/>
    </font>
    <font>
      <sz val="7"/>
      <color rgb="FF00000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color theme="5" tint="-0.499984740745262"/>
      <name val="Arial"/>
      <family val="2"/>
    </font>
    <font>
      <b/>
      <sz val="8"/>
      <color theme="9" tint="-0.249977111117893"/>
      <name val="Arial"/>
      <family val="2"/>
    </font>
    <font>
      <sz val="8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sz val="12"/>
      <color theme="0"/>
      <name val="Calibri"/>
      <family val="2"/>
      <scheme val="minor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27">
    <xf numFmtId="0" fontId="0" fillId="0" borderId="0" xfId="0"/>
    <xf numFmtId="0" fontId="6" fillId="0" borderId="1" xfId="2" applyFill="1" applyBorder="1" applyAlignment="1">
      <alignment horizontal="left" vertical="top" wrapText="1"/>
    </xf>
    <xf numFmtId="170" fontId="8" fillId="0" borderId="1" xfId="2" applyNumberFormat="1" applyFont="1" applyFill="1" applyBorder="1" applyAlignment="1">
      <alignment horizontal="left" vertical="top" wrapText="1"/>
    </xf>
    <xf numFmtId="170" fontId="10" fillId="0" borderId="1" xfId="2" applyNumberFormat="1" applyFont="1" applyFill="1" applyBorder="1" applyAlignment="1">
      <alignment horizontal="right" vertical="top" wrapText="1"/>
    </xf>
    <xf numFmtId="0" fontId="3" fillId="0" borderId="10" xfId="0" applyNumberFormat="1" applyFont="1" applyBorder="1"/>
    <xf numFmtId="0" fontId="0" fillId="0" borderId="0" xfId="0" applyBorder="1"/>
    <xf numFmtId="0" fontId="3" fillId="0" borderId="5" xfId="0" applyNumberFormat="1" applyFont="1" applyBorder="1"/>
    <xf numFmtId="0" fontId="0" fillId="0" borderId="5" xfId="0" applyBorder="1"/>
    <xf numFmtId="0" fontId="3" fillId="0" borderId="11" xfId="0" applyNumberFormat="1" applyFont="1" applyBorder="1"/>
    <xf numFmtId="0" fontId="0" fillId="0" borderId="12" xfId="0" applyBorder="1"/>
    <xf numFmtId="0" fontId="3" fillId="0" borderId="13" xfId="0" applyNumberFormat="1" applyFont="1" applyBorder="1"/>
    <xf numFmtId="0" fontId="3" fillId="0" borderId="14" xfId="0" applyNumberFormat="1" applyFont="1" applyBorder="1"/>
    <xf numFmtId="0" fontId="3" fillId="0" borderId="15" xfId="0" applyNumberFormat="1" applyFont="1" applyBorder="1"/>
    <xf numFmtId="0" fontId="3" fillId="0" borderId="16" xfId="0" applyNumberFormat="1" applyFont="1" applyBorder="1"/>
    <xf numFmtId="0" fontId="0" fillId="0" borderId="9" xfId="0" applyBorder="1"/>
    <xf numFmtId="0" fontId="2" fillId="0" borderId="11" xfId="0" applyNumberFormat="1" applyFont="1" applyBorder="1"/>
    <xf numFmtId="0" fontId="2" fillId="2" borderId="7" xfId="0" applyNumberFormat="1" applyFont="1" applyFill="1" applyBorder="1"/>
    <xf numFmtId="0" fontId="0" fillId="2" borderId="9" xfId="0" applyFill="1" applyBorder="1"/>
    <xf numFmtId="0" fontId="2" fillId="2" borderId="14" xfId="0" applyNumberFormat="1" applyFont="1" applyFill="1" applyBorder="1"/>
    <xf numFmtId="0" fontId="0" fillId="2" borderId="16" xfId="0" applyFill="1" applyBorder="1"/>
    <xf numFmtId="0" fontId="2" fillId="2" borderId="6" xfId="0" applyNumberFormat="1" applyFont="1" applyFill="1" applyBorder="1"/>
    <xf numFmtId="0" fontId="0" fillId="0" borderId="13" xfId="0" applyBorder="1"/>
    <xf numFmtId="0" fontId="0" fillId="0" borderId="11" xfId="0" applyBorder="1"/>
    <xf numFmtId="0" fontId="0" fillId="2" borderId="11" xfId="0" applyFill="1" applyBorder="1"/>
    <xf numFmtId="0" fontId="2" fillId="2" borderId="11" xfId="0" applyNumberFormat="1" applyFont="1" applyFill="1" applyBorder="1"/>
    <xf numFmtId="0" fontId="2" fillId="2" borderId="17" xfId="0" applyNumberFormat="1" applyFont="1" applyFill="1" applyBorder="1"/>
    <xf numFmtId="0" fontId="0" fillId="2" borderId="18" xfId="0" applyFill="1" applyBorder="1"/>
    <xf numFmtId="0" fontId="2" fillId="2" borderId="13" xfId="0" applyNumberFormat="1" applyFont="1" applyFill="1" applyBorder="1"/>
    <xf numFmtId="0" fontId="6" fillId="0" borderId="2" xfId="2" applyFill="1" applyBorder="1" applyAlignment="1">
      <alignment vertical="top" wrapText="1"/>
    </xf>
    <xf numFmtId="170" fontId="10" fillId="0" borderId="0" xfId="2" applyNumberFormat="1" applyFont="1" applyFill="1" applyBorder="1" applyAlignment="1">
      <alignment vertical="top" wrapText="1"/>
    </xf>
    <xf numFmtId="0" fontId="6" fillId="0" borderId="0" xfId="2" applyFill="1" applyBorder="1" applyAlignment="1">
      <alignment vertical="top" wrapText="1"/>
    </xf>
    <xf numFmtId="170" fontId="10" fillId="0" borderId="4" xfId="2" applyNumberFormat="1" applyFont="1" applyFill="1" applyBorder="1" applyAlignment="1">
      <alignment vertical="top" wrapText="1"/>
    </xf>
    <xf numFmtId="0" fontId="9" fillId="0" borderId="0" xfId="2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0" fillId="2" borderId="8" xfId="0" applyFill="1" applyBorder="1"/>
    <xf numFmtId="0" fontId="2" fillId="2" borderId="9" xfId="0" applyNumberFormat="1" applyFont="1" applyFill="1" applyBorder="1"/>
    <xf numFmtId="0" fontId="0" fillId="2" borderId="12" xfId="0" applyFill="1" applyBorder="1"/>
    <xf numFmtId="0" fontId="9" fillId="0" borderId="7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  <xf numFmtId="170" fontId="10" fillId="0" borderId="9" xfId="2" applyNumberFormat="1" applyFont="1" applyFill="1" applyBorder="1" applyAlignment="1">
      <alignment vertical="top" wrapText="1"/>
    </xf>
    <xf numFmtId="0" fontId="9" fillId="0" borderId="10" xfId="2" applyFont="1" applyFill="1" applyBorder="1" applyAlignment="1">
      <alignment horizontal="left" vertical="top" wrapText="1"/>
    </xf>
    <xf numFmtId="170" fontId="10" fillId="0" borderId="5" xfId="2" applyNumberFormat="1" applyFont="1" applyFill="1" applyBorder="1" applyAlignment="1">
      <alignment vertical="top" wrapText="1"/>
    </xf>
    <xf numFmtId="0" fontId="7" fillId="0" borderId="10" xfId="2" applyFont="1" applyFill="1" applyBorder="1" applyAlignment="1">
      <alignment horizontal="left" vertical="top" wrapText="1"/>
    </xf>
    <xf numFmtId="0" fontId="6" fillId="0" borderId="5" xfId="2" applyFill="1" applyBorder="1" applyAlignment="1">
      <alignment vertical="top" wrapText="1"/>
    </xf>
    <xf numFmtId="0" fontId="9" fillId="0" borderId="11" xfId="2" applyFont="1" applyFill="1" applyBorder="1" applyAlignment="1">
      <alignment horizontal="left" vertical="top" wrapText="1"/>
    </xf>
    <xf numFmtId="0" fontId="9" fillId="0" borderId="12" xfId="2" applyFont="1" applyFill="1" applyBorder="1" applyAlignment="1">
      <alignment horizontal="left" vertical="top" wrapText="1"/>
    </xf>
    <xf numFmtId="170" fontId="10" fillId="0" borderId="13" xfId="2" applyNumberFormat="1" applyFont="1" applyFill="1" applyBorder="1" applyAlignment="1">
      <alignment vertical="top" wrapText="1"/>
    </xf>
    <xf numFmtId="0" fontId="6" fillId="0" borderId="5" xfId="2" applyFill="1" applyBorder="1" applyAlignment="1">
      <alignment horizontal="left" vertical="top" wrapText="1"/>
    </xf>
    <xf numFmtId="0" fontId="4" fillId="0" borderId="10" xfId="0" applyNumberFormat="1" applyFont="1" applyBorder="1"/>
    <xf numFmtId="0" fontId="2" fillId="0" borderId="0" xfId="0" applyNumberFormat="1" applyFont="1" applyBorder="1"/>
    <xf numFmtId="0" fontId="0" fillId="0" borderId="10" xfId="0" applyBorder="1"/>
    <xf numFmtId="170" fontId="8" fillId="0" borderId="5" xfId="2" applyNumberFormat="1" applyFont="1" applyFill="1" applyBorder="1" applyAlignment="1">
      <alignment vertical="top" wrapText="1"/>
    </xf>
    <xf numFmtId="0" fontId="15" fillId="0" borderId="0" xfId="0" applyFont="1" applyBorder="1" applyAlignment="1"/>
    <xf numFmtId="0" fontId="3" fillId="0" borderId="0" xfId="0" applyNumberFormat="1" applyFont="1" applyBorder="1"/>
    <xf numFmtId="0" fontId="17" fillId="0" borderId="10" xfId="0" applyNumberFormat="1" applyFont="1" applyBorder="1"/>
    <xf numFmtId="1" fontId="3" fillId="0" borderId="0" xfId="0" applyNumberFormat="1" applyFont="1" applyBorder="1"/>
    <xf numFmtId="0" fontId="5" fillId="0" borderId="0" xfId="0" applyNumberFormat="1" applyFont="1" applyBorder="1"/>
    <xf numFmtId="0" fontId="14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17" fillId="0" borderId="14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5" fillId="0" borderId="8" xfId="0" applyFont="1" applyBorder="1" applyAlignment="1"/>
    <xf numFmtId="0" fontId="0" fillId="0" borderId="8" xfId="0" applyBorder="1"/>
    <xf numFmtId="0" fontId="17" fillId="0" borderId="7" xfId="0" applyFont="1" applyBorder="1" applyAlignment="1"/>
    <xf numFmtId="0" fontId="17" fillId="0" borderId="10" xfId="0" applyFont="1" applyBorder="1" applyAlignment="1"/>
    <xf numFmtId="0" fontId="17" fillId="0" borderId="10" xfId="0" applyFont="1" applyBorder="1"/>
    <xf numFmtId="0" fontId="19" fillId="0" borderId="10" xfId="0" applyFont="1" applyBorder="1"/>
    <xf numFmtId="0" fontId="19" fillId="0" borderId="11" xfId="0" applyFont="1" applyBorder="1"/>
    <xf numFmtId="0" fontId="18" fillId="0" borderId="0" xfId="0" applyNumberFormat="1" applyFont="1" applyBorder="1"/>
    <xf numFmtId="171" fontId="10" fillId="0" borderId="2" xfId="2" applyNumberFormat="1" applyFont="1" applyFill="1" applyBorder="1" applyAlignment="1">
      <alignment horizontal="center" wrapText="1"/>
    </xf>
    <xf numFmtId="171" fontId="10" fillId="0" borderId="2" xfId="2" applyNumberFormat="1" applyFont="1" applyFill="1" applyBorder="1" applyAlignment="1">
      <alignment horizontal="center" vertical="top" wrapText="1"/>
    </xf>
    <xf numFmtId="172" fontId="10" fillId="0" borderId="2" xfId="2" applyNumberFormat="1" applyFont="1" applyFill="1" applyBorder="1" applyAlignment="1">
      <alignment horizontal="center" vertical="top" wrapText="1"/>
    </xf>
    <xf numFmtId="0" fontId="6" fillId="0" borderId="2" xfId="2" applyFill="1" applyBorder="1" applyAlignment="1">
      <alignment horizontal="center" vertical="top" wrapText="1"/>
    </xf>
    <xf numFmtId="170" fontId="10" fillId="0" borderId="5" xfId="2" applyNumberFormat="1" applyFont="1" applyFill="1" applyBorder="1" applyAlignment="1">
      <alignment wrapText="1"/>
    </xf>
    <xf numFmtId="170" fontId="10" fillId="0" borderId="1" xfId="2" applyNumberFormat="1" applyFont="1" applyFill="1" applyBorder="1" applyAlignment="1">
      <alignment wrapText="1"/>
    </xf>
    <xf numFmtId="43" fontId="10" fillId="0" borderId="1" xfId="1" applyFont="1" applyFill="1" applyBorder="1" applyAlignment="1">
      <alignment wrapText="1"/>
    </xf>
    <xf numFmtId="43" fontId="6" fillId="0" borderId="1" xfId="1" applyFont="1" applyFill="1" applyBorder="1" applyAlignment="1">
      <alignment horizontal="left" vertical="top" wrapText="1"/>
    </xf>
    <xf numFmtId="43" fontId="10" fillId="0" borderId="1" xfId="1" applyFont="1" applyFill="1" applyBorder="1" applyAlignment="1">
      <alignment horizontal="right" vertical="top" wrapText="1"/>
    </xf>
    <xf numFmtId="2" fontId="0" fillId="0" borderId="0" xfId="0" applyNumberFormat="1"/>
    <xf numFmtId="2" fontId="2" fillId="0" borderId="6" xfId="0" applyNumberFormat="1" applyFont="1" applyBorder="1"/>
    <xf numFmtId="170" fontId="10" fillId="0" borderId="1" xfId="2" applyNumberFormat="1" applyFont="1" applyFill="1" applyBorder="1" applyAlignment="1">
      <alignment vertical="top" wrapText="1"/>
    </xf>
    <xf numFmtId="170" fontId="10" fillId="0" borderId="3" xfId="2" applyNumberFormat="1" applyFont="1" applyFill="1" applyBorder="1" applyAlignment="1">
      <alignment vertical="top" wrapText="1"/>
    </xf>
    <xf numFmtId="170" fontId="3" fillId="0" borderId="13" xfId="0" applyNumberFormat="1" applyFont="1" applyBorder="1"/>
    <xf numFmtId="43" fontId="10" fillId="0" borderId="5" xfId="1" applyFont="1" applyFill="1" applyBorder="1" applyAlignment="1">
      <alignment horizontal="center" wrapText="1"/>
    </xf>
    <xf numFmtId="170" fontId="8" fillId="0" borderId="13" xfId="2" applyNumberFormat="1" applyFont="1" applyFill="1" applyBorder="1" applyAlignment="1">
      <alignment vertical="top" wrapText="1"/>
    </xf>
    <xf numFmtId="170" fontId="3" fillId="0" borderId="6" xfId="0" applyNumberFormat="1" applyFont="1" applyBorder="1"/>
    <xf numFmtId="43" fontId="3" fillId="0" borderId="6" xfId="1" applyFont="1" applyBorder="1"/>
    <xf numFmtId="43" fontId="3" fillId="0" borderId="6" xfId="0" applyNumberFormat="1" applyFont="1" applyBorder="1"/>
    <xf numFmtId="2" fontId="0" fillId="0" borderId="13" xfId="0" applyNumberFormat="1" applyBorder="1"/>
    <xf numFmtId="1" fontId="3" fillId="0" borderId="6" xfId="0" applyNumberFormat="1" applyFont="1" applyBorder="1"/>
    <xf numFmtId="0" fontId="3" fillId="0" borderId="7" xfId="0" applyNumberFormat="1" applyFont="1" applyFill="1" applyBorder="1"/>
    <xf numFmtId="6" fontId="0" fillId="0" borderId="9" xfId="0" applyNumberFormat="1" applyBorder="1"/>
    <xf numFmtId="0" fontId="2" fillId="2" borderId="6" xfId="0" applyNumberFormat="1" applyFont="1" applyFill="1" applyBorder="1" applyAlignment="1"/>
    <xf numFmtId="170" fontId="3" fillId="0" borderId="6" xfId="0" applyNumberFormat="1" applyFont="1" applyBorder="1" applyAlignment="1"/>
    <xf numFmtId="0" fontId="3" fillId="0" borderId="18" xfId="0" applyNumberFormat="1" applyFont="1" applyBorder="1"/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2" fillId="0" borderId="9" xfId="0" applyNumberFormat="1" applyFont="1" applyBorder="1"/>
    <xf numFmtId="0" fontId="3" fillId="0" borderId="13" xfId="0" applyFont="1" applyBorder="1"/>
    <xf numFmtId="14" fontId="2" fillId="0" borderId="5" xfId="0" applyNumberFormat="1" applyFont="1" applyBorder="1" applyAlignment="1">
      <alignment horizontal="left"/>
    </xf>
    <xf numFmtId="0" fontId="16" fillId="0" borderId="10" xfId="0" applyFont="1" applyBorder="1"/>
    <xf numFmtId="43" fontId="9" fillId="0" borderId="1" xfId="1" applyFont="1" applyFill="1" applyBorder="1" applyAlignment="1">
      <alignment horizontal="left" vertical="top" wrapText="1"/>
    </xf>
    <xf numFmtId="171" fontId="10" fillId="0" borderId="1" xfId="2" applyNumberFormat="1" applyFont="1" applyFill="1" applyBorder="1" applyAlignment="1">
      <alignment horizontal="center" vertical="top" wrapText="1"/>
    </xf>
    <xf numFmtId="0" fontId="6" fillId="0" borderId="1" xfId="2" applyFill="1" applyBorder="1" applyAlignment="1">
      <alignment horizontal="center" vertical="top" wrapText="1"/>
    </xf>
    <xf numFmtId="171" fontId="10" fillId="0" borderId="3" xfId="2" applyNumberFormat="1" applyFont="1" applyFill="1" applyBorder="1" applyAlignment="1">
      <alignment horizontal="center" vertical="top" wrapText="1"/>
    </xf>
    <xf numFmtId="0" fontId="7" fillId="0" borderId="11" xfId="2" applyFont="1" applyFill="1" applyBorder="1" applyAlignment="1">
      <alignment horizontal="left" vertical="top" wrapText="1"/>
    </xf>
    <xf numFmtId="0" fontId="7" fillId="0" borderId="12" xfId="2" applyFont="1" applyFill="1" applyBorder="1" applyAlignment="1">
      <alignment horizontal="left" vertical="top" wrapText="1"/>
    </xf>
    <xf numFmtId="0" fontId="6" fillId="0" borderId="13" xfId="2" applyFill="1" applyBorder="1" applyAlignment="1">
      <alignment vertical="top" wrapText="1"/>
    </xf>
    <xf numFmtId="0" fontId="6" fillId="0" borderId="12" xfId="2" applyFill="1" applyBorder="1" applyAlignment="1">
      <alignment vertical="top" wrapText="1"/>
    </xf>
    <xf numFmtId="0" fontId="6" fillId="0" borderId="19" xfId="2" applyFill="1" applyBorder="1" applyAlignment="1">
      <alignment horizontal="center" vertical="top" wrapText="1"/>
    </xf>
    <xf numFmtId="43" fontId="8" fillId="0" borderId="19" xfId="1" applyFont="1" applyFill="1" applyBorder="1" applyAlignment="1">
      <alignment horizontal="right" vertical="top" wrapText="1"/>
    </xf>
    <xf numFmtId="0" fontId="6" fillId="0" borderId="19" xfId="2" applyFill="1" applyBorder="1" applyAlignment="1">
      <alignment horizontal="left" vertical="top" wrapText="1"/>
    </xf>
    <xf numFmtId="0" fontId="6" fillId="0" borderId="20" xfId="2" applyFill="1" applyBorder="1" applyAlignment="1">
      <alignment horizontal="center" vertical="top" wrapText="1"/>
    </xf>
    <xf numFmtId="0" fontId="6" fillId="0" borderId="13" xfId="2" applyFill="1" applyBorder="1" applyAlignment="1">
      <alignment horizontal="left" vertical="top" wrapText="1"/>
    </xf>
    <xf numFmtId="43" fontId="8" fillId="0" borderId="19" xfId="1" applyFont="1" applyFill="1" applyBorder="1" applyAlignment="1">
      <alignment horizontal="left" vertical="top" wrapText="1"/>
    </xf>
    <xf numFmtId="0" fontId="6" fillId="0" borderId="20" xfId="2" applyFill="1" applyBorder="1" applyAlignment="1">
      <alignment vertical="top" wrapText="1"/>
    </xf>
    <xf numFmtId="14" fontId="20" fillId="3" borderId="0" xfId="0" applyNumberFormat="1" applyFont="1" applyFill="1" applyBorder="1"/>
    <xf numFmtId="0" fontId="21" fillId="3" borderId="14" xfId="0" applyFont="1" applyFill="1" applyBorder="1" applyAlignment="1">
      <alignment horizontal="center"/>
    </xf>
    <xf numFmtId="0" fontId="21" fillId="3" borderId="15" xfId="0" applyFont="1" applyFill="1" applyBorder="1" applyAlignment="1">
      <alignment horizontal="center"/>
    </xf>
    <xf numFmtId="0" fontId="21" fillId="3" borderId="16" xfId="0" applyFont="1" applyFill="1" applyBorder="1" applyAlignment="1">
      <alignment horizontal="center"/>
    </xf>
    <xf numFmtId="0" fontId="20" fillId="3" borderId="0" xfId="0" applyNumberFormat="1" applyFont="1" applyFill="1" applyBorder="1" applyAlignment="1">
      <alignment horizontal="right"/>
    </xf>
    <xf numFmtId="0" fontId="20" fillId="3" borderId="0" xfId="0" applyNumberFormat="1" applyFont="1" applyFill="1" applyBorder="1" applyAlignment="1">
      <alignment horizontal="center"/>
    </xf>
    <xf numFmtId="170" fontId="10" fillId="4" borderId="0" xfId="2" applyNumberFormat="1" applyFont="1" applyFill="1" applyBorder="1" applyAlignment="1">
      <alignment vertical="top" wrapText="1"/>
    </xf>
    <xf numFmtId="43" fontId="10" fillId="4" borderId="5" xfId="1" applyFont="1" applyFill="1" applyBorder="1" applyAlignment="1">
      <alignment horizontal="center" wrapText="1"/>
    </xf>
  </cellXfs>
  <cellStyles count="3">
    <cellStyle name="Millier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workbookViewId="0">
      <selection activeCell="H51" sqref="H51"/>
    </sheetView>
  </sheetViews>
  <sheetFormatPr baseColWidth="10" defaultColWidth="9.140625" defaultRowHeight="12.75"/>
  <cols>
    <col min="1" max="1" width="18.85546875" customWidth="1"/>
    <col min="3" max="3" width="7.28515625" customWidth="1"/>
    <col min="4" max="4" width="36.5703125" customWidth="1"/>
    <col min="5" max="6" width="16.42578125" customWidth="1"/>
    <col min="7" max="7" width="13" customWidth="1"/>
    <col min="8" max="8" width="15" customWidth="1"/>
    <col min="9" max="9" width="11.7109375" customWidth="1"/>
  </cols>
  <sheetData>
    <row r="1" spans="1:10" ht="18">
      <c r="A1" s="120" t="s">
        <v>83</v>
      </c>
      <c r="B1" s="121"/>
      <c r="C1" s="121"/>
      <c r="D1" s="121"/>
      <c r="E1" s="121"/>
      <c r="F1" s="121"/>
      <c r="G1" s="121"/>
      <c r="H1" s="121"/>
      <c r="I1" s="122"/>
      <c r="J1" s="58"/>
    </row>
    <row r="2" spans="1:10">
      <c r="A2" s="50"/>
      <c r="B2" s="5"/>
      <c r="C2" s="5"/>
      <c r="D2" s="5"/>
      <c r="E2" s="5"/>
      <c r="F2" s="5"/>
      <c r="G2" s="5"/>
      <c r="H2" s="5"/>
      <c r="I2" s="7"/>
    </row>
    <row r="3" spans="1:10" ht="15.75">
      <c r="B3" s="124" t="s">
        <v>1</v>
      </c>
      <c r="C3" s="124"/>
      <c r="D3" s="119">
        <v>42744</v>
      </c>
      <c r="E3" s="123" t="s">
        <v>2</v>
      </c>
      <c r="F3" s="119">
        <v>42765</v>
      </c>
      <c r="G3" s="5"/>
      <c r="H3" s="5"/>
      <c r="I3" s="7"/>
    </row>
    <row r="4" spans="1:10">
      <c r="A4" s="103"/>
      <c r="B4" s="5"/>
      <c r="C4" s="5"/>
      <c r="D4" s="5"/>
      <c r="E4" s="5"/>
      <c r="F4" s="69"/>
      <c r="G4" s="5"/>
      <c r="H4" s="5"/>
      <c r="I4" s="7"/>
    </row>
    <row r="5" spans="1:10" ht="15.75">
      <c r="A5" s="59" t="s">
        <v>82</v>
      </c>
      <c r="B5" s="60"/>
      <c r="C5" s="60"/>
      <c r="D5" s="61"/>
      <c r="E5" s="57"/>
      <c r="F5" s="59" t="s">
        <v>78</v>
      </c>
      <c r="G5" s="60"/>
      <c r="H5" s="60"/>
      <c r="I5" s="61"/>
    </row>
    <row r="6" spans="1:10" ht="15">
      <c r="A6" s="54" t="s">
        <v>3</v>
      </c>
      <c r="B6" s="5"/>
      <c r="C6" s="5"/>
      <c r="D6" s="7"/>
      <c r="E6" s="5"/>
      <c r="F6" s="64" t="s">
        <v>79</v>
      </c>
      <c r="G6" s="62"/>
      <c r="H6" s="63"/>
      <c r="I6" s="14"/>
    </row>
    <row r="7" spans="1:10" ht="15">
      <c r="A7" s="54" t="s">
        <v>5</v>
      </c>
      <c r="B7" s="5"/>
      <c r="C7" s="5"/>
      <c r="D7" s="7"/>
      <c r="E7" s="5"/>
      <c r="F7" s="65" t="s">
        <v>80</v>
      </c>
      <c r="G7" s="52"/>
      <c r="H7" s="5"/>
      <c r="I7" s="7"/>
    </row>
    <row r="8" spans="1:10" ht="15">
      <c r="A8" s="54" t="s">
        <v>9</v>
      </c>
      <c r="B8" s="53" t="s">
        <v>85</v>
      </c>
      <c r="C8" s="5"/>
      <c r="D8" s="7"/>
      <c r="E8" s="5"/>
      <c r="F8" s="65" t="s">
        <v>81</v>
      </c>
      <c r="G8" s="52"/>
      <c r="H8" s="5"/>
      <c r="I8" s="7"/>
    </row>
    <row r="9" spans="1:10">
      <c r="A9" s="54" t="s">
        <v>11</v>
      </c>
      <c r="B9" s="5" t="s">
        <v>86</v>
      </c>
      <c r="C9" s="5"/>
      <c r="D9" s="7"/>
      <c r="E9" s="5"/>
      <c r="F9" s="54" t="s">
        <v>7</v>
      </c>
      <c r="G9" s="55"/>
      <c r="H9" s="5"/>
      <c r="I9" s="6"/>
    </row>
    <row r="10" spans="1:10">
      <c r="A10" s="54" t="s">
        <v>13</v>
      </c>
      <c r="B10" s="5" t="s">
        <v>90</v>
      </c>
      <c r="C10" s="5"/>
      <c r="D10" s="7"/>
      <c r="E10" s="5"/>
      <c r="F10" s="54" t="s">
        <v>10</v>
      </c>
      <c r="G10" s="53"/>
      <c r="H10" s="5"/>
      <c r="I10" s="7"/>
    </row>
    <row r="11" spans="1:10">
      <c r="A11" s="54" t="s">
        <v>12</v>
      </c>
      <c r="B11" s="5"/>
      <c r="C11" s="5"/>
      <c r="D11" s="7"/>
      <c r="E11" s="5"/>
      <c r="F11" s="66"/>
      <c r="G11" s="5"/>
      <c r="H11" s="5"/>
      <c r="I11" s="7"/>
    </row>
    <row r="12" spans="1:10">
      <c r="A12" s="54" t="s">
        <v>14</v>
      </c>
      <c r="B12" s="5"/>
      <c r="C12" s="5"/>
      <c r="D12" s="7"/>
      <c r="E12" s="5"/>
      <c r="F12" s="54" t="s">
        <v>8</v>
      </c>
      <c r="G12" s="5"/>
      <c r="H12" s="5"/>
      <c r="I12" s="7"/>
    </row>
    <row r="13" spans="1:10">
      <c r="A13" s="54" t="s">
        <v>84</v>
      </c>
      <c r="B13" s="5"/>
      <c r="C13" s="5"/>
      <c r="D13" s="7"/>
      <c r="E13" s="5"/>
      <c r="F13" s="67"/>
      <c r="G13" s="56"/>
      <c r="H13" s="5"/>
      <c r="I13" s="7"/>
    </row>
    <row r="14" spans="1:10">
      <c r="A14" s="54" t="s">
        <v>15</v>
      </c>
      <c r="B14" s="55">
        <v>112</v>
      </c>
      <c r="C14" s="5"/>
      <c r="D14" s="7"/>
      <c r="E14" s="5"/>
      <c r="F14" s="67"/>
      <c r="G14" s="56"/>
      <c r="H14" s="5"/>
      <c r="I14" s="7"/>
    </row>
    <row r="15" spans="1:10">
      <c r="A15" s="54" t="s">
        <v>4</v>
      </c>
      <c r="B15" s="5"/>
      <c r="C15" s="5"/>
      <c r="D15" s="7"/>
      <c r="E15" s="5"/>
      <c r="F15" s="67"/>
      <c r="G15" s="5"/>
      <c r="H15" s="5"/>
      <c r="I15" s="7"/>
    </row>
    <row r="16" spans="1:10">
      <c r="A16" s="54" t="s">
        <v>6</v>
      </c>
      <c r="B16" s="5"/>
      <c r="C16" s="5"/>
      <c r="D16" s="7"/>
      <c r="E16" s="5"/>
      <c r="F16" s="67"/>
      <c r="G16" s="56"/>
      <c r="H16" s="5"/>
      <c r="I16" s="7"/>
    </row>
    <row r="17" spans="1:9">
      <c r="A17" s="68"/>
      <c r="B17" s="9"/>
      <c r="C17" s="9"/>
      <c r="D17" s="21"/>
      <c r="E17" s="5"/>
      <c r="F17" s="68"/>
      <c r="G17" s="9"/>
      <c r="H17" s="9"/>
      <c r="I17" s="21"/>
    </row>
    <row r="18" spans="1:9">
      <c r="A18" s="50"/>
      <c r="B18" s="5"/>
      <c r="C18" s="5"/>
      <c r="D18" s="5"/>
      <c r="E18" s="5"/>
      <c r="F18" s="5"/>
      <c r="G18" s="5"/>
      <c r="H18" s="5"/>
      <c r="I18" s="7"/>
    </row>
    <row r="19" spans="1:9">
      <c r="A19" s="50"/>
      <c r="B19" s="5"/>
      <c r="C19" s="5"/>
      <c r="D19" s="5"/>
      <c r="E19" s="5"/>
      <c r="F19" s="5"/>
      <c r="G19" s="5"/>
      <c r="H19" s="5"/>
      <c r="I19" s="7"/>
    </row>
    <row r="20" spans="1:9">
      <c r="A20" s="16" t="s">
        <v>16</v>
      </c>
      <c r="B20" s="34"/>
      <c r="C20" s="35"/>
      <c r="D20" s="16" t="s">
        <v>17</v>
      </c>
      <c r="E20" s="25" t="s">
        <v>18</v>
      </c>
      <c r="F20" s="25" t="s">
        <v>19</v>
      </c>
      <c r="G20" s="25" t="s">
        <v>20</v>
      </c>
      <c r="H20" s="16" t="s">
        <v>21</v>
      </c>
      <c r="I20" s="17"/>
    </row>
    <row r="21" spans="1:9">
      <c r="A21" s="23"/>
      <c r="B21" s="36"/>
      <c r="C21" s="27"/>
      <c r="D21" s="24" t="s">
        <v>22</v>
      </c>
      <c r="E21" s="26"/>
      <c r="F21" s="26"/>
      <c r="G21" s="26"/>
      <c r="H21" s="24" t="s">
        <v>18</v>
      </c>
      <c r="I21" s="27" t="s">
        <v>23</v>
      </c>
    </row>
    <row r="22" spans="1:9">
      <c r="A22" s="37" t="s">
        <v>47</v>
      </c>
      <c r="B22" s="38"/>
      <c r="C22" s="39"/>
      <c r="D22" s="29">
        <v>151.66999999999999</v>
      </c>
      <c r="E22" s="105">
        <v>8.1295000000000002</v>
      </c>
      <c r="F22" s="75"/>
      <c r="G22" s="104">
        <f>+D22*E22</f>
        <v>1233.0012649999999</v>
      </c>
      <c r="H22" s="70"/>
      <c r="I22" s="74"/>
    </row>
    <row r="23" spans="1:9">
      <c r="A23" s="40" t="s">
        <v>48</v>
      </c>
      <c r="B23" s="32"/>
      <c r="C23" s="41"/>
      <c r="D23" s="29">
        <v>39.67</v>
      </c>
      <c r="E23" s="105">
        <v>8.1295000000000002</v>
      </c>
      <c r="F23" s="76">
        <f>+D23*E23</f>
        <v>322.49726500000003</v>
      </c>
      <c r="G23" s="1"/>
      <c r="H23" s="70"/>
      <c r="I23" s="74"/>
    </row>
    <row r="24" spans="1:9">
      <c r="A24" s="42" t="s">
        <v>49</v>
      </c>
      <c r="B24" s="33"/>
      <c r="C24" s="43"/>
      <c r="D24" s="30"/>
      <c r="E24" s="106"/>
      <c r="F24" s="77"/>
      <c r="G24" s="2">
        <f>+G22-F23</f>
        <v>910.50399999999991</v>
      </c>
      <c r="H24" s="70"/>
      <c r="I24" s="74"/>
    </row>
    <row r="25" spans="1:9">
      <c r="A25" s="40" t="s">
        <v>50</v>
      </c>
      <c r="B25" s="32"/>
      <c r="C25" s="41"/>
      <c r="D25" s="29">
        <v>910.5</v>
      </c>
      <c r="E25" s="105">
        <v>0.75</v>
      </c>
      <c r="F25" s="78">
        <f>+D25*E25/100</f>
        <v>6.8287500000000003</v>
      </c>
      <c r="G25" s="1"/>
      <c r="H25" s="70">
        <v>12.89</v>
      </c>
      <c r="I25" s="84">
        <f>+D25*H25/100</f>
        <v>117.36345000000001</v>
      </c>
    </row>
    <row r="26" spans="1:9">
      <c r="A26" s="40" t="s">
        <v>51</v>
      </c>
      <c r="B26" s="32"/>
      <c r="C26" s="41"/>
      <c r="D26" s="29">
        <v>910.5</v>
      </c>
      <c r="E26" s="105">
        <v>6.9</v>
      </c>
      <c r="F26" s="78">
        <f t="shared" ref="F26:F45" si="0">+D26*E26/100</f>
        <v>62.824500000000008</v>
      </c>
      <c r="G26" s="1"/>
      <c r="H26" s="71">
        <v>8.5500000000000007</v>
      </c>
      <c r="I26" s="84">
        <f t="shared" ref="I26:I45" si="1">+D26*H26/100</f>
        <v>77.847750000000005</v>
      </c>
    </row>
    <row r="27" spans="1:9">
      <c r="A27" s="40" t="s">
        <v>52</v>
      </c>
      <c r="B27" s="32"/>
      <c r="C27" s="41"/>
      <c r="D27" s="29">
        <v>910.5</v>
      </c>
      <c r="E27" s="105">
        <v>0.4</v>
      </c>
      <c r="F27" s="78">
        <f t="shared" si="0"/>
        <v>3.6420000000000003</v>
      </c>
      <c r="G27" s="1"/>
      <c r="H27" s="71">
        <v>1.9</v>
      </c>
      <c r="I27" s="84">
        <f t="shared" si="1"/>
        <v>17.299499999999998</v>
      </c>
    </row>
    <row r="28" spans="1:9">
      <c r="A28" s="40" t="s">
        <v>53</v>
      </c>
      <c r="B28" s="32"/>
      <c r="C28" s="41"/>
      <c r="D28" s="29">
        <v>910.5</v>
      </c>
      <c r="E28" s="106"/>
      <c r="F28" s="78">
        <f t="shared" si="0"/>
        <v>0</v>
      </c>
      <c r="G28" s="1"/>
      <c r="H28" s="71">
        <v>3.45</v>
      </c>
      <c r="I28" s="84">
        <f t="shared" si="1"/>
        <v>31.412250000000004</v>
      </c>
    </row>
    <row r="29" spans="1:9">
      <c r="A29" s="40" t="s">
        <v>54</v>
      </c>
      <c r="B29" s="32"/>
      <c r="C29" s="41"/>
      <c r="D29" s="29">
        <v>910.5</v>
      </c>
      <c r="E29" s="106"/>
      <c r="F29" s="78">
        <f t="shared" si="0"/>
        <v>0</v>
      </c>
      <c r="G29" s="1"/>
      <c r="H29" s="71">
        <v>1</v>
      </c>
      <c r="I29" s="84">
        <f t="shared" si="1"/>
        <v>9.1050000000000004</v>
      </c>
    </row>
    <row r="30" spans="1:9">
      <c r="A30" s="40" t="s">
        <v>55</v>
      </c>
      <c r="B30" s="32"/>
      <c r="C30" s="41"/>
      <c r="D30" s="29">
        <v>910.5</v>
      </c>
      <c r="E30" s="106"/>
      <c r="F30" s="78">
        <f t="shared" si="0"/>
        <v>0</v>
      </c>
      <c r="G30" s="1"/>
      <c r="H30" s="71">
        <v>0.1</v>
      </c>
      <c r="I30" s="84">
        <f t="shared" si="1"/>
        <v>0.91050000000000009</v>
      </c>
    </row>
    <row r="31" spans="1:9">
      <c r="A31" s="40" t="s">
        <v>56</v>
      </c>
      <c r="B31" s="32"/>
      <c r="C31" s="41"/>
      <c r="D31" s="29">
        <v>910.5</v>
      </c>
      <c r="E31" s="106"/>
      <c r="F31" s="78">
        <f t="shared" si="0"/>
        <v>0</v>
      </c>
      <c r="G31" s="1"/>
      <c r="H31" s="71">
        <v>0.3</v>
      </c>
      <c r="I31" s="84">
        <f t="shared" si="1"/>
        <v>2.7314999999999996</v>
      </c>
    </row>
    <row r="32" spans="1:9">
      <c r="A32" s="40" t="s">
        <v>57</v>
      </c>
      <c r="B32" s="32"/>
      <c r="C32" s="41"/>
      <c r="D32" s="29">
        <v>910.5</v>
      </c>
      <c r="E32" s="106"/>
      <c r="F32" s="78">
        <f t="shared" si="0"/>
        <v>0</v>
      </c>
      <c r="G32" s="1"/>
      <c r="H32" s="72">
        <v>-28.09</v>
      </c>
      <c r="I32" s="84">
        <f t="shared" si="1"/>
        <v>-255.75944999999999</v>
      </c>
    </row>
    <row r="33" spans="1:13">
      <c r="A33" s="40" t="s">
        <v>58</v>
      </c>
      <c r="B33" s="32"/>
      <c r="C33" s="43"/>
      <c r="D33" s="30"/>
      <c r="E33" s="106"/>
      <c r="F33" s="78">
        <f t="shared" si="0"/>
        <v>0</v>
      </c>
      <c r="G33" s="1"/>
      <c r="H33" s="73"/>
      <c r="I33" s="84">
        <f>+F51</f>
        <v>28</v>
      </c>
    </row>
    <row r="34" spans="1:13">
      <c r="A34" s="40" t="s">
        <v>59</v>
      </c>
      <c r="B34" s="32"/>
      <c r="C34" s="41"/>
      <c r="D34" s="29">
        <v>910.5</v>
      </c>
      <c r="E34" s="105">
        <v>2.4</v>
      </c>
      <c r="F34" s="78">
        <f t="shared" si="0"/>
        <v>21.851999999999997</v>
      </c>
      <c r="G34" s="1"/>
      <c r="H34" s="71">
        <v>4</v>
      </c>
      <c r="I34" s="84">
        <f t="shared" si="1"/>
        <v>36.42</v>
      </c>
    </row>
    <row r="35" spans="1:13">
      <c r="A35" s="40" t="s">
        <v>60</v>
      </c>
      <c r="B35" s="32"/>
      <c r="C35" s="41"/>
      <c r="D35" s="29">
        <v>910.5</v>
      </c>
      <c r="E35" s="105">
        <v>0.8</v>
      </c>
      <c r="F35" s="78">
        <f t="shared" si="0"/>
        <v>7.2840000000000007</v>
      </c>
      <c r="G35" s="1"/>
      <c r="H35" s="71">
        <v>1.2</v>
      </c>
      <c r="I35" s="84">
        <f t="shared" si="1"/>
        <v>10.925999999999998</v>
      </c>
    </row>
    <row r="36" spans="1:13">
      <c r="A36" s="40" t="s">
        <v>61</v>
      </c>
      <c r="B36" s="32"/>
      <c r="C36" s="41"/>
      <c r="D36" s="29">
        <v>910.5</v>
      </c>
      <c r="E36" s="106"/>
      <c r="F36" s="78">
        <f t="shared" si="0"/>
        <v>0</v>
      </c>
      <c r="G36" s="1"/>
      <c r="H36" s="71">
        <v>0.15</v>
      </c>
      <c r="I36" s="84">
        <f t="shared" si="1"/>
        <v>1.3657499999999998</v>
      </c>
    </row>
    <row r="37" spans="1:13">
      <c r="A37" s="40" t="s">
        <v>62</v>
      </c>
      <c r="B37" s="32"/>
      <c r="C37" s="41"/>
      <c r="D37" s="29">
        <v>910.5</v>
      </c>
      <c r="E37" s="106"/>
      <c r="F37" s="78">
        <f t="shared" si="0"/>
        <v>0</v>
      </c>
      <c r="G37" s="1"/>
      <c r="H37" s="71">
        <v>0.05</v>
      </c>
      <c r="I37" s="84">
        <f t="shared" si="1"/>
        <v>0.45525000000000004</v>
      </c>
    </row>
    <row r="38" spans="1:13">
      <c r="A38" s="40" t="s">
        <v>63</v>
      </c>
      <c r="B38" s="32"/>
      <c r="C38" s="41"/>
      <c r="D38" s="29">
        <v>910.5</v>
      </c>
      <c r="E38" s="105">
        <v>3.1</v>
      </c>
      <c r="F38" s="78">
        <f t="shared" si="0"/>
        <v>28.2255</v>
      </c>
      <c r="G38" s="1"/>
      <c r="H38" s="71">
        <v>4.6500000000000004</v>
      </c>
      <c r="I38" s="84">
        <f t="shared" si="1"/>
        <v>42.338250000000009</v>
      </c>
      <c r="L38" s="79"/>
      <c r="M38" s="79"/>
    </row>
    <row r="39" spans="1:13">
      <c r="A39" s="40" t="s">
        <v>64</v>
      </c>
      <c r="B39" s="32"/>
      <c r="C39" s="41"/>
      <c r="D39" s="29">
        <v>910.5</v>
      </c>
      <c r="E39" s="106"/>
      <c r="F39" s="78">
        <f t="shared" si="0"/>
        <v>0</v>
      </c>
      <c r="G39" s="1"/>
      <c r="H39" s="71">
        <v>0.74</v>
      </c>
      <c r="I39" s="126">
        <f t="shared" si="1"/>
        <v>6.7377000000000002</v>
      </c>
    </row>
    <row r="40" spans="1:13">
      <c r="A40" s="40" t="s">
        <v>65</v>
      </c>
      <c r="B40" s="32"/>
      <c r="C40" s="41"/>
      <c r="D40" s="125">
        <f>+G24*0.9825+I39</f>
        <v>901.30787999999995</v>
      </c>
      <c r="E40" s="105">
        <v>5.0999999999999996</v>
      </c>
      <c r="F40" s="78">
        <f t="shared" si="0"/>
        <v>45.966701879999988</v>
      </c>
      <c r="G40" s="1"/>
      <c r="H40" s="73"/>
      <c r="I40" s="84">
        <f t="shared" si="1"/>
        <v>0</v>
      </c>
    </row>
    <row r="41" spans="1:13">
      <c r="A41" s="40" t="s">
        <v>66</v>
      </c>
      <c r="B41" s="32"/>
      <c r="C41" s="41"/>
      <c r="D41" s="29">
        <v>910.5</v>
      </c>
      <c r="E41" s="106"/>
      <c r="F41" s="78">
        <f t="shared" si="0"/>
        <v>0</v>
      </c>
      <c r="G41" s="1"/>
      <c r="H41" s="71">
        <v>0.68</v>
      </c>
      <c r="I41" s="84">
        <f t="shared" si="1"/>
        <v>6.1914000000000007</v>
      </c>
      <c r="M41" s="79"/>
    </row>
    <row r="42" spans="1:13">
      <c r="A42" s="40" t="s">
        <v>67</v>
      </c>
      <c r="B42" s="32"/>
      <c r="C42" s="41"/>
      <c r="D42" s="29">
        <v>910.5</v>
      </c>
      <c r="E42" s="106"/>
      <c r="F42" s="78">
        <f t="shared" si="0"/>
        <v>0</v>
      </c>
      <c r="G42" s="1"/>
      <c r="H42" s="71">
        <v>0.55000000000000004</v>
      </c>
      <c r="I42" s="84">
        <f t="shared" si="1"/>
        <v>5.0077500000000006</v>
      </c>
    </row>
    <row r="43" spans="1:13">
      <c r="A43" s="40" t="s">
        <v>68</v>
      </c>
      <c r="B43" s="32"/>
      <c r="C43" s="41"/>
      <c r="D43" s="29">
        <v>910.5</v>
      </c>
      <c r="E43" s="106"/>
      <c r="F43" s="78">
        <f t="shared" si="0"/>
        <v>0</v>
      </c>
      <c r="G43" s="1"/>
      <c r="H43" s="71">
        <v>1.6E-2</v>
      </c>
      <c r="I43" s="84">
        <f t="shared" si="1"/>
        <v>0.14568</v>
      </c>
    </row>
    <row r="44" spans="1:13">
      <c r="A44" s="40" t="s">
        <v>69</v>
      </c>
      <c r="B44" s="32"/>
      <c r="C44" s="41"/>
      <c r="D44" s="29">
        <v>910.5</v>
      </c>
      <c r="E44" s="106"/>
      <c r="F44" s="78">
        <f t="shared" si="0"/>
        <v>0</v>
      </c>
      <c r="G44" s="1"/>
      <c r="H44" s="71">
        <v>2.5000000000000001E-2</v>
      </c>
      <c r="I44" s="84">
        <f t="shared" si="1"/>
        <v>0.22762500000000002</v>
      </c>
    </row>
    <row r="45" spans="1:13">
      <c r="A45" s="40" t="s">
        <v>70</v>
      </c>
      <c r="B45" s="32"/>
      <c r="C45" s="41"/>
      <c r="D45" s="29">
        <v>910.5</v>
      </c>
      <c r="E45" s="106"/>
      <c r="F45" s="78">
        <f t="shared" si="0"/>
        <v>0</v>
      </c>
      <c r="G45" s="1"/>
      <c r="H45" s="71">
        <v>0.01</v>
      </c>
      <c r="I45" s="84">
        <f t="shared" si="1"/>
        <v>9.1050000000000006E-2</v>
      </c>
    </row>
    <row r="46" spans="1:13">
      <c r="A46" s="108" t="s">
        <v>71</v>
      </c>
      <c r="B46" s="109"/>
      <c r="C46" s="110"/>
      <c r="D46" s="111"/>
      <c r="E46" s="112"/>
      <c r="F46" s="113">
        <f>SUM(F25:F45)</f>
        <v>176.62345188</v>
      </c>
      <c r="G46" s="114"/>
      <c r="H46" s="115"/>
      <c r="I46" s="116"/>
    </row>
    <row r="47" spans="1:13">
      <c r="A47" s="40" t="s">
        <v>72</v>
      </c>
      <c r="B47" s="32"/>
      <c r="C47" s="41"/>
      <c r="D47" s="29">
        <v>901.3</v>
      </c>
      <c r="E47" s="105">
        <v>2.4</v>
      </c>
      <c r="F47" s="3">
        <f>+D47*E47/100</f>
        <v>21.6312</v>
      </c>
      <c r="G47" s="1"/>
      <c r="H47" s="73"/>
      <c r="I47" s="47"/>
    </row>
    <row r="48" spans="1:13">
      <c r="A48" s="40" t="s">
        <v>73</v>
      </c>
      <c r="B48" s="32"/>
      <c r="C48" s="41"/>
      <c r="D48" s="29">
        <v>901.3</v>
      </c>
      <c r="E48" s="105">
        <v>0.5</v>
      </c>
      <c r="F48" s="3">
        <f>+D48*E48/100</f>
        <v>4.5065</v>
      </c>
      <c r="G48" s="1"/>
      <c r="H48" s="73"/>
      <c r="I48" s="47"/>
    </row>
    <row r="49" spans="1:9">
      <c r="A49" s="108" t="s">
        <v>74</v>
      </c>
      <c r="B49" s="109"/>
      <c r="C49" s="110"/>
      <c r="D49" s="111"/>
      <c r="E49" s="112"/>
      <c r="F49" s="117">
        <f>+F46+F47+F48</f>
        <v>202.76115188</v>
      </c>
      <c r="G49" s="114"/>
      <c r="H49" s="118"/>
      <c r="I49" s="85">
        <f>SUM(I25:I48)</f>
        <v>138.81695500000004</v>
      </c>
    </row>
    <row r="50" spans="1:9">
      <c r="A50" s="42" t="s">
        <v>75</v>
      </c>
      <c r="B50" s="33"/>
      <c r="C50" s="43"/>
      <c r="D50" s="30"/>
      <c r="E50" s="106"/>
      <c r="F50" s="1"/>
      <c r="G50" s="2">
        <f>+G24-F46</f>
        <v>733.88054811999996</v>
      </c>
      <c r="H50" s="28"/>
      <c r="I50" s="51"/>
    </row>
    <row r="51" spans="1:9">
      <c r="A51" s="40" t="s">
        <v>76</v>
      </c>
      <c r="B51" s="32"/>
      <c r="C51" s="41"/>
      <c r="D51" s="29">
        <v>7</v>
      </c>
      <c r="E51" s="105">
        <v>4</v>
      </c>
      <c r="F51" s="81">
        <f>+D51*E51</f>
        <v>28</v>
      </c>
      <c r="G51" s="1"/>
      <c r="H51" s="28"/>
      <c r="I51" s="51"/>
    </row>
    <row r="52" spans="1:9">
      <c r="A52" s="44" t="s">
        <v>77</v>
      </c>
      <c r="B52" s="45"/>
      <c r="C52" s="46"/>
      <c r="D52" s="31">
        <v>75.2</v>
      </c>
      <c r="E52" s="107">
        <v>0.5</v>
      </c>
      <c r="F52" s="82"/>
      <c r="G52" s="3">
        <f>+D52*E52</f>
        <v>37.6</v>
      </c>
      <c r="H52" s="28"/>
      <c r="I52" s="85"/>
    </row>
    <row r="53" spans="1:9">
      <c r="A53" s="50"/>
      <c r="B53" s="5"/>
      <c r="C53" s="5"/>
      <c r="D53" s="5"/>
      <c r="E53" s="5"/>
      <c r="F53" s="5"/>
      <c r="G53" s="20" t="s">
        <v>27</v>
      </c>
      <c r="H53" s="18" t="s">
        <v>28</v>
      </c>
      <c r="I53" s="19"/>
    </row>
    <row r="54" spans="1:9">
      <c r="A54" s="48" t="s">
        <v>30</v>
      </c>
      <c r="B54" s="49" t="s">
        <v>31</v>
      </c>
      <c r="C54" s="5"/>
      <c r="D54" s="5"/>
      <c r="E54" s="5"/>
      <c r="F54" s="5"/>
      <c r="G54" s="80">
        <f>+G24-F51-F49+G52</f>
        <v>717.34284811999999</v>
      </c>
      <c r="H54" s="9"/>
      <c r="I54" s="83">
        <f>+I49</f>
        <v>138.81695500000004</v>
      </c>
    </row>
    <row r="55" spans="1:9">
      <c r="A55" s="50"/>
      <c r="B55" s="5"/>
      <c r="C55" s="5"/>
      <c r="D55" s="5"/>
      <c r="E55" s="5"/>
      <c r="F55" s="5"/>
      <c r="G55" s="5"/>
      <c r="H55" s="16" t="s">
        <v>38</v>
      </c>
      <c r="I55" s="17"/>
    </row>
    <row r="56" spans="1:9">
      <c r="A56" s="20" t="s">
        <v>35</v>
      </c>
      <c r="B56" s="5"/>
      <c r="C56" s="5"/>
      <c r="D56" s="5"/>
      <c r="E56" s="5"/>
      <c r="F56" s="5"/>
      <c r="G56" s="5"/>
      <c r="H56" s="8"/>
      <c r="I56" s="89">
        <f>+G24+I49+G52</f>
        <v>1086.9209549999998</v>
      </c>
    </row>
    <row r="57" spans="1:9">
      <c r="A57" s="87">
        <f>+H61/30*22</f>
        <v>2397.2666666666669</v>
      </c>
      <c r="B57" s="5"/>
      <c r="C57" s="5" t="s">
        <v>89</v>
      </c>
      <c r="D57" s="5"/>
      <c r="E57" s="5"/>
      <c r="F57" s="5"/>
      <c r="G57" s="11" t="s">
        <v>39</v>
      </c>
      <c r="H57" s="12" t="s">
        <v>40</v>
      </c>
      <c r="I57" s="13" t="s">
        <v>41</v>
      </c>
    </row>
    <row r="58" spans="1:9">
      <c r="A58" s="20" t="s">
        <v>32</v>
      </c>
      <c r="B58" s="5"/>
      <c r="C58" s="5"/>
      <c r="D58" s="5"/>
      <c r="E58" s="5"/>
      <c r="F58" s="5"/>
      <c r="G58" s="4" t="s">
        <v>42</v>
      </c>
      <c r="H58" s="5"/>
      <c r="I58" s="6" t="s">
        <v>43</v>
      </c>
    </row>
    <row r="59" spans="1:9">
      <c r="A59" s="95" t="s">
        <v>24</v>
      </c>
      <c r="B59" s="5"/>
      <c r="C59" s="5"/>
      <c r="D59" s="5"/>
      <c r="E59" s="5"/>
      <c r="F59" s="5"/>
      <c r="G59" s="4" t="s">
        <v>44</v>
      </c>
      <c r="H59" s="5"/>
      <c r="I59" s="7"/>
    </row>
    <row r="60" spans="1:9">
      <c r="A60" s="93" t="s">
        <v>33</v>
      </c>
      <c r="B60" s="5"/>
      <c r="C60" s="5"/>
      <c r="D60" s="99" t="s">
        <v>25</v>
      </c>
      <c r="E60" s="100" t="s">
        <v>26</v>
      </c>
      <c r="F60" s="5"/>
      <c r="G60" s="8" t="s">
        <v>45</v>
      </c>
      <c r="H60" s="9"/>
      <c r="I60" s="10" t="s">
        <v>43</v>
      </c>
    </row>
    <row r="61" spans="1:9">
      <c r="A61" s="94">
        <f>+G24</f>
        <v>910.50399999999991</v>
      </c>
      <c r="B61" s="5"/>
      <c r="C61" s="5"/>
      <c r="D61" s="48" t="s">
        <v>29</v>
      </c>
      <c r="E61" s="102">
        <v>42765</v>
      </c>
      <c r="F61" s="5"/>
      <c r="G61" s="91" t="s">
        <v>87</v>
      </c>
      <c r="H61" s="92">
        <v>3269</v>
      </c>
      <c r="I61" s="7"/>
    </row>
    <row r="62" spans="1:9">
      <c r="A62" s="20" t="s">
        <v>34</v>
      </c>
      <c r="B62" s="5"/>
      <c r="C62" s="5"/>
      <c r="D62" s="15" t="s">
        <v>0</v>
      </c>
      <c r="E62" s="101" t="s">
        <v>88</v>
      </c>
      <c r="F62" s="5"/>
      <c r="G62" s="22"/>
      <c r="H62" s="21"/>
      <c r="I62" s="7"/>
    </row>
    <row r="63" spans="1:9">
      <c r="A63" s="86">
        <f>+G50</f>
        <v>733.88054811999996</v>
      </c>
      <c r="B63" s="5"/>
      <c r="C63" s="5"/>
      <c r="D63" s="5"/>
      <c r="E63" s="5"/>
      <c r="F63" s="5"/>
      <c r="G63" s="5"/>
      <c r="H63" s="5"/>
      <c r="I63" s="7"/>
    </row>
    <row r="64" spans="1:9">
      <c r="A64" s="20" t="s">
        <v>36</v>
      </c>
      <c r="B64" s="5"/>
      <c r="C64" s="5"/>
      <c r="D64" s="5"/>
      <c r="E64" s="5"/>
      <c r="F64" s="5"/>
      <c r="I64" s="7"/>
    </row>
    <row r="65" spans="1:9">
      <c r="A65" s="88">
        <f>+A57</f>
        <v>2397.2666666666669</v>
      </c>
      <c r="B65" s="5"/>
      <c r="C65" s="5"/>
      <c r="D65" s="5"/>
      <c r="E65" s="5"/>
      <c r="F65" s="5"/>
      <c r="I65" s="7"/>
    </row>
    <row r="66" spans="1:9">
      <c r="A66" s="20" t="s">
        <v>37</v>
      </c>
      <c r="B66" s="5"/>
      <c r="C66" s="5"/>
      <c r="D66" s="5"/>
      <c r="E66" s="5"/>
      <c r="F66" s="5"/>
      <c r="I66" s="7"/>
    </row>
    <row r="67" spans="1:9">
      <c r="A67" s="90">
        <f>+B14</f>
        <v>112</v>
      </c>
      <c r="B67" s="5"/>
      <c r="C67" s="5"/>
      <c r="D67" s="5"/>
      <c r="E67" s="5"/>
      <c r="F67" s="5"/>
      <c r="G67" s="5"/>
      <c r="H67" s="5"/>
      <c r="I67" s="7"/>
    </row>
    <row r="68" spans="1:9">
      <c r="A68" s="96" t="s">
        <v>46</v>
      </c>
      <c r="B68" s="97"/>
      <c r="C68" s="97"/>
      <c r="D68" s="97"/>
      <c r="E68" s="97"/>
      <c r="F68" s="97"/>
      <c r="G68" s="97"/>
      <c r="H68" s="97"/>
      <c r="I68" s="98"/>
    </row>
  </sheetData>
  <mergeCells count="36">
    <mergeCell ref="A68:I68"/>
    <mergeCell ref="B3:C3"/>
    <mergeCell ref="A49:B49"/>
    <mergeCell ref="A50:B50"/>
    <mergeCell ref="A51:B51"/>
    <mergeCell ref="A52:B52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:I1"/>
    <mergeCell ref="A5:D5"/>
    <mergeCell ref="F5:I5"/>
    <mergeCell ref="A22:B22"/>
    <mergeCell ref="A23:B23"/>
    <mergeCell ref="A24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Sheet2 (3)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adminexa</cp:lastModifiedBy>
  <dcterms:created xsi:type="dcterms:W3CDTF">2017-12-07T04:53:14Z</dcterms:created>
  <dcterms:modified xsi:type="dcterms:W3CDTF">2017-12-07T10:55:28Z</dcterms:modified>
</cp:coreProperties>
</file>