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rragane\Downloads\"/>
    </mc:Choice>
  </mc:AlternateContent>
  <bookViews>
    <workbookView xWindow="0" yWindow="0" windowWidth="24000" windowHeight="9510"/>
  </bookViews>
  <sheets>
    <sheet name="Table 1 (2)" sheetId="2" r:id="rId1"/>
  </sheets>
  <calcPr calcId="124519" calcMode="manual" calcCompleted="0" calcOnSave="0"/>
</workbook>
</file>

<file path=xl/calcChain.xml><?xml version="1.0" encoding="utf-8"?>
<calcChain xmlns="http://schemas.openxmlformats.org/spreadsheetml/2006/main">
  <c r="B13" i="2" l="1"/>
  <c r="G48" i="2"/>
  <c r="B51" i="2"/>
  <c r="B49" i="2"/>
  <c r="B47" i="2"/>
  <c r="F41" i="2"/>
  <c r="B46" i="2"/>
  <c r="B45" i="2"/>
  <c r="G40" i="2"/>
  <c r="E40" i="2"/>
  <c r="G38" i="2"/>
  <c r="G37" i="2"/>
  <c r="G36" i="2"/>
  <c r="G35" i="2"/>
  <c r="G33" i="2"/>
  <c r="G31" i="2"/>
  <c r="G29" i="2"/>
  <c r="G28" i="2"/>
  <c r="G27" i="2"/>
  <c r="G26" i="2"/>
  <c r="G25" i="2"/>
  <c r="G24" i="2"/>
  <c r="G30" i="2"/>
  <c r="G32" i="2"/>
  <c r="G34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E21" i="2"/>
  <c r="E16" i="2"/>
</calcChain>
</file>

<file path=xl/sharedStrings.xml><?xml version="1.0" encoding="utf-8"?>
<sst xmlns="http://schemas.openxmlformats.org/spreadsheetml/2006/main" count="72" uniqueCount="63">
  <si>
    <r>
      <rPr>
        <b/>
        <sz val="18"/>
        <rFont val="Arial"/>
        <family val="2"/>
      </rPr>
      <t>BULLETIN DE PAIE                                     01/16</t>
    </r>
  </si>
  <si>
    <r>
      <rPr>
        <b/>
        <sz val="11"/>
        <rFont val="Arial"/>
        <family val="2"/>
      </rPr>
      <t>SOCIETE EXEMPLE</t>
    </r>
  </si>
  <si>
    <r>
      <rPr>
        <sz val="10"/>
        <rFont val="Arial"/>
        <family val="2"/>
      </rPr>
      <t>Emploi : Aide à domicile</t>
    </r>
  </si>
  <si>
    <r>
      <rPr>
        <sz val="9"/>
        <rFont val="Arial"/>
        <family val="2"/>
      </rPr>
      <t>Désignation</t>
    </r>
  </si>
  <si>
    <r>
      <rPr>
        <sz val="9"/>
        <rFont val="Arial"/>
        <family val="2"/>
      </rPr>
      <t>Base</t>
    </r>
  </si>
  <si>
    <r>
      <rPr>
        <sz val="9"/>
        <rFont val="Arial"/>
        <family val="2"/>
      </rPr>
      <t>Taux</t>
    </r>
  </si>
  <si>
    <r>
      <rPr>
        <sz val="9"/>
        <rFont val="Arial"/>
        <family val="2"/>
      </rPr>
      <t>Montant</t>
    </r>
  </si>
  <si>
    <r>
      <rPr>
        <sz val="9"/>
        <rFont val="Arial"/>
        <family val="2"/>
      </rPr>
      <t>Montant (ns)</t>
    </r>
  </si>
  <si>
    <r>
      <rPr>
        <sz val="9"/>
        <rFont val="Arial"/>
        <family val="2"/>
      </rPr>
      <t>Salaire de base</t>
    </r>
  </si>
  <si>
    <r>
      <rPr>
        <sz val="9"/>
        <rFont val="Arial"/>
        <family val="2"/>
      </rPr>
      <t>TOTAL</t>
    </r>
  </si>
  <si>
    <r>
      <rPr>
        <b/>
        <sz val="9"/>
        <rFont val="Arial"/>
        <family val="2"/>
      </rPr>
      <t>RETENUES</t>
    </r>
  </si>
  <si>
    <r>
      <rPr>
        <sz val="9"/>
        <rFont val="Arial"/>
        <family val="2"/>
      </rPr>
      <t>Taux Sal. %</t>
    </r>
  </si>
  <si>
    <r>
      <rPr>
        <sz val="9"/>
        <rFont val="Arial"/>
        <family val="2"/>
      </rPr>
      <t>Montant Sal.</t>
    </r>
  </si>
  <si>
    <r>
      <rPr>
        <sz val="9"/>
        <rFont val="Arial"/>
        <family val="2"/>
      </rPr>
      <t>Taux Pat. %</t>
    </r>
  </si>
  <si>
    <r>
      <rPr>
        <sz val="9"/>
        <rFont val="Arial"/>
        <family val="2"/>
      </rPr>
      <t>Montant Pat.</t>
    </r>
  </si>
  <si>
    <r>
      <rPr>
        <sz val="9"/>
        <rFont val="Arial"/>
        <family val="2"/>
      </rPr>
      <t>Sécurité sociale Maladie</t>
    </r>
  </si>
  <si>
    <r>
      <rPr>
        <sz val="9"/>
        <rFont val="Arial"/>
        <family val="2"/>
      </rPr>
      <t>Sécurité sociale Vieillesse plafonnée</t>
    </r>
  </si>
  <si>
    <r>
      <rPr>
        <sz val="9"/>
        <rFont val="Arial"/>
        <family val="2"/>
      </rPr>
      <t>Sécurité sociale Vieillesse déplafonnée</t>
    </r>
  </si>
  <si>
    <r>
      <rPr>
        <sz val="9"/>
        <rFont val="Arial"/>
        <family val="2"/>
      </rPr>
      <t>Cotisation FNAL plafonnée</t>
    </r>
  </si>
  <si>
    <r>
      <rPr>
        <sz val="9"/>
        <rFont val="Arial"/>
        <family val="2"/>
      </rPr>
      <t>Accident du travail</t>
    </r>
  </si>
  <si>
    <r>
      <rPr>
        <sz val="9"/>
        <rFont val="Arial"/>
        <family val="2"/>
      </rPr>
      <t>Contribution de solidarité autonomie</t>
    </r>
  </si>
  <si>
    <r>
      <rPr>
        <sz val="9"/>
        <rFont val="Arial"/>
        <family val="2"/>
      </rPr>
      <t>Financement des organisations syndicales</t>
    </r>
  </si>
  <si>
    <r>
      <rPr>
        <sz val="9"/>
        <rFont val="Arial"/>
        <family val="2"/>
      </rPr>
      <t>Assurance chômage Tranche A</t>
    </r>
  </si>
  <si>
    <r>
      <rPr>
        <sz val="9"/>
        <rFont val="Arial"/>
        <family val="2"/>
      </rPr>
      <t>Cotisation AGS (FNGS)</t>
    </r>
  </si>
  <si>
    <r>
      <rPr>
        <sz val="9"/>
        <rFont val="Arial"/>
        <family val="2"/>
      </rPr>
      <t>Retraite complémentaire Tr A</t>
    </r>
  </si>
  <si>
    <r>
      <rPr>
        <sz val="9"/>
        <rFont val="Arial"/>
        <family val="2"/>
      </rPr>
      <t>AGFF Tr A</t>
    </r>
  </si>
  <si>
    <r>
      <rPr>
        <sz val="9"/>
        <rFont val="Arial"/>
        <family val="2"/>
      </rPr>
      <t>CSG non déductible</t>
    </r>
  </si>
  <si>
    <r>
      <rPr>
        <sz val="9"/>
        <rFont val="Arial"/>
        <family val="2"/>
      </rPr>
      <t>CRDS non déductible</t>
    </r>
  </si>
  <si>
    <r>
      <rPr>
        <sz val="9"/>
        <rFont val="Arial"/>
        <family val="2"/>
      </rPr>
      <t>CSG déductible</t>
    </r>
  </si>
  <si>
    <r>
      <rPr>
        <sz val="9"/>
        <rFont val="Arial"/>
        <family val="2"/>
      </rPr>
      <t>Cotisation de formation</t>
    </r>
  </si>
  <si>
    <r>
      <rPr>
        <b/>
        <sz val="9"/>
        <rFont val="Arial"/>
        <family val="2"/>
      </rPr>
      <t>Cumuls annuels</t>
    </r>
  </si>
  <si>
    <r>
      <rPr>
        <b/>
        <sz val="9"/>
        <rFont val="Arial"/>
        <family val="2"/>
      </rPr>
      <t>Cumuls de la période</t>
    </r>
  </si>
  <si>
    <r>
      <rPr>
        <b/>
        <sz val="9"/>
        <rFont val="Arial"/>
        <family val="2"/>
      </rPr>
      <t>Congés           N        N-1</t>
    </r>
  </si>
  <si>
    <r>
      <rPr>
        <sz val="9"/>
        <rFont val="Arial"/>
        <family val="2"/>
      </rPr>
      <t>Net imposable</t>
    </r>
  </si>
  <si>
    <r>
      <rPr>
        <sz val="9"/>
        <rFont val="Arial"/>
        <family val="2"/>
      </rPr>
      <t>Soumis SS</t>
    </r>
  </si>
  <si>
    <r>
      <rPr>
        <sz val="9"/>
        <rFont val="Arial"/>
        <family val="2"/>
      </rPr>
      <t>Soumis SS plaf</t>
    </r>
  </si>
  <si>
    <r>
      <rPr>
        <sz val="9"/>
        <rFont val="Arial"/>
        <family val="2"/>
      </rPr>
      <t>Coût total</t>
    </r>
  </si>
  <si>
    <r>
      <rPr>
        <sz val="9"/>
        <rFont val="Arial"/>
        <family val="2"/>
      </rPr>
      <t>Heures salariées</t>
    </r>
  </si>
  <si>
    <t>15 RUE DE PARIS</t>
  </si>
  <si>
    <t xml:space="preserve">75000 PARIS </t>
  </si>
  <si>
    <t>Etablissement : SOCIETE EXEMPLE</t>
  </si>
  <si>
    <t>Contrat : CDI</t>
  </si>
  <si>
    <r>
      <rPr>
        <sz val="10"/>
        <rFont val="Arial"/>
        <family val="2"/>
      </rPr>
      <t>C. collective : …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</si>
  <si>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Période du 01/08/2016 au 31/08/2016 </t>
  </si>
  <si>
    <t>Entrée : 01/08/2016</t>
  </si>
  <si>
    <r>
      <rPr>
        <sz val="8"/>
        <rFont val="Arial"/>
        <family val="2"/>
      </rPr>
      <t>SIRET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123456789 00022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-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7777C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/>
    </r>
  </si>
  <si>
    <t>URSSAF 750000000001231234</t>
  </si>
  <si>
    <t xml:space="preserve">SALAIRE </t>
  </si>
  <si>
    <t>Heures payées :</t>
  </si>
  <si>
    <t xml:space="preserve">Payé le 31/08/2016 </t>
  </si>
  <si>
    <t>par chèque</t>
  </si>
  <si>
    <t xml:space="preserve">REMPLIR SEULEMENT LES CELLULES GRISEES </t>
  </si>
  <si>
    <t>BASS CSG CRDS     = SALAIRE BRUT *98,25%</t>
  </si>
  <si>
    <t xml:space="preserve">NET À PAYER                                                  </t>
  </si>
  <si>
    <r>
      <rPr>
        <sz val="5"/>
        <rFont val="Arial"/>
        <family val="2"/>
      </rPr>
      <t xml:space="preserve">  </t>
    </r>
    <r>
      <rPr>
        <i/>
        <sz val="9"/>
        <rFont val="Arial"/>
        <family val="2"/>
      </rPr>
      <t>Dans votre intérêt, conservez ce bulletin sans limitation de durée.</t>
    </r>
  </si>
  <si>
    <t xml:space="preserve">Convention collective : </t>
  </si>
  <si>
    <t>Restant</t>
  </si>
  <si>
    <t>Pris</t>
  </si>
  <si>
    <t>Acquis</t>
  </si>
  <si>
    <t xml:space="preserve">SALARIE : NOM PRENOM </t>
  </si>
  <si>
    <t xml:space="preserve">ADRESSE </t>
  </si>
  <si>
    <t>SS : 1234569871234</t>
  </si>
  <si>
    <t>Matricule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</si>
</sst>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##0.00;###0.00"/>
    <numFmt numFmtId="165" formatCode="###0.00000;###0.00000"/>
    <numFmt numFmtId="166" formatCode="###0.000;###0.000"/>
    <numFmt numFmtId="167" formatCode="_-* #,##0.00\ [$€-40C]_-;\-* #,##0.00\ [$€-40C]_-;_-* &quot;-&quot;??\ [$€-40C]_-;_-@_-"/>
  </numFmts>
  <fonts count="24" x14ac:knownFonts="1">
    <font>
      <sz val="10"/>
      <color rgb="FF000000"/>
      <name val="Times New Roman"/>
      <charset val="204"/>
    </font>
    <font>
      <sz val="10"/>
      <name val="Arial"/>
    </font>
    <font>
      <b/>
      <sz val="18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sz val="10"/>
      <color rgb="FF000000"/>
      <name val="Times New Roman"/>
      <charset val="204"/>
    </font>
    <font>
      <sz val="8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EFEEA"/>
      </patternFill>
    </fill>
    <fill>
      <patternFill patternType="solid">
        <fgColor rgb="FFE2F9FF"/>
      </patternFill>
    </fill>
    <fill>
      <patternFill patternType="solid">
        <fgColor rgb="FFEBEBEB"/>
      </patternFill>
    </fill>
    <fill>
      <patternFill patternType="solid">
        <fgColor rgb="FFEAEEF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left" vertical="top" wrapText="1"/>
    </xf>
    <xf numFmtId="166" fontId="6" fillId="3" borderId="5" xfId="0" applyNumberFormat="1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166" fontId="6" fillId="0" borderId="12" xfId="0" applyNumberFormat="1" applyFont="1" applyFill="1" applyBorder="1" applyAlignment="1">
      <alignment horizontal="left" vertical="top" wrapText="1"/>
    </xf>
    <xf numFmtId="164" fontId="6" fillId="3" borderId="12" xfId="0" applyNumberFormat="1" applyFont="1" applyFill="1" applyBorder="1" applyAlignment="1">
      <alignment horizontal="left" vertical="top" wrapText="1"/>
    </xf>
    <xf numFmtId="166" fontId="6" fillId="3" borderId="12" xfId="0" applyNumberFormat="1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164" fontId="6" fillId="5" borderId="12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64" fontId="6" fillId="6" borderId="5" xfId="0" applyNumberFormat="1" applyFont="1" applyFill="1" applyBorder="1" applyAlignment="1">
      <alignment horizontal="left" vertical="top" wrapText="1"/>
    </xf>
    <xf numFmtId="165" fontId="6" fillId="6" borderId="5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4" fontId="6" fillId="6" borderId="12" xfId="0" applyNumberFormat="1" applyFont="1" applyFill="1" applyBorder="1" applyAlignment="1">
      <alignment horizontal="left" vertical="top" wrapText="1"/>
    </xf>
    <xf numFmtId="165" fontId="6" fillId="6" borderId="12" xfId="0" applyNumberFormat="1" applyFont="1" applyFill="1" applyBorder="1" applyAlignment="1">
      <alignment horizontal="left" vertical="top" wrapText="1"/>
    </xf>
    <xf numFmtId="164" fontId="6" fillId="2" borderId="12" xfId="0" applyNumberFormat="1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43" fontId="6" fillId="3" borderId="5" xfId="1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right" vertical="top" wrapText="1"/>
    </xf>
    <xf numFmtId="167" fontId="23" fillId="0" borderId="0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vertical="top" wrapText="1"/>
    </xf>
    <xf numFmtId="164" fontId="6" fillId="0" borderId="14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164" fontId="6" fillId="6" borderId="6" xfId="0" applyNumberFormat="1" applyFont="1" applyFill="1" applyBorder="1" applyAlignment="1">
      <alignment vertical="top" wrapText="1"/>
    </xf>
    <xf numFmtId="164" fontId="6" fillId="6" borderId="13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164" fontId="6" fillId="5" borderId="12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64" fontId="6" fillId="3" borderId="6" xfId="0" applyNumberFormat="1" applyFont="1" applyFill="1" applyBorder="1" applyAlignment="1">
      <alignment horizontal="left" vertical="top" wrapText="1"/>
    </xf>
    <xf numFmtId="164" fontId="6" fillId="3" borderId="11" xfId="0" applyNumberFormat="1" applyFont="1" applyFill="1" applyBorder="1" applyAlignment="1">
      <alignment horizontal="left" vertical="top" wrapText="1"/>
    </xf>
    <xf numFmtId="164" fontId="6" fillId="3" borderId="7" xfId="0" applyNumberFormat="1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right" vertical="top" wrapText="1"/>
    </xf>
    <xf numFmtId="167" fontId="23" fillId="0" borderId="16" xfId="0" applyNumberFormat="1" applyFont="1" applyFill="1" applyBorder="1" applyAlignment="1">
      <alignment horizontal="left" vertical="top" wrapText="1"/>
    </xf>
    <xf numFmtId="167" fontId="23" fillId="0" borderId="17" xfId="0" applyNumberFormat="1" applyFont="1" applyFill="1" applyBorder="1" applyAlignment="1">
      <alignment horizontal="left" vertical="top" wrapText="1"/>
    </xf>
    <xf numFmtId="167" fontId="23" fillId="0" borderId="18" xfId="0" applyNumberFormat="1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43" fontId="0" fillId="3" borderId="6" xfId="1" applyFont="1" applyFill="1" applyBorder="1" applyAlignment="1">
      <alignment horizontal="left" vertical="top" wrapText="1"/>
    </xf>
    <xf numFmtId="43" fontId="0" fillId="3" borderId="11" xfId="1" applyFont="1" applyFill="1" applyBorder="1" applyAlignment="1">
      <alignment horizontal="left" vertical="top" wrapText="1"/>
    </xf>
    <xf numFmtId="43" fontId="0" fillId="3" borderId="7" xfId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J5" sqref="J5"/>
    </sheetView>
  </sheetViews>
  <sheetFormatPr baseColWidth="10" defaultColWidth="9.33203125" defaultRowHeight="12.75" x14ac:dyDescent="0.2"/>
  <cols>
    <col min="1" max="1" width="29.1640625" customWidth="1"/>
    <col min="2" max="2" width="15.1640625" customWidth="1"/>
    <col min="3" max="3" width="16.1640625" customWidth="1"/>
    <col min="4" max="6" width="15.1640625" customWidth="1"/>
    <col min="7" max="7" width="6.83203125" customWidth="1"/>
    <col min="8" max="8" width="1.1640625" customWidth="1"/>
    <col min="9" max="9" width="6.83203125" customWidth="1"/>
    <col min="10" max="10" width="4.6640625" customWidth="1"/>
  </cols>
  <sheetData>
    <row r="1" spans="1:15" ht="14.1" customHeight="1" x14ac:dyDescent="0.2">
      <c r="A1" s="1"/>
    </row>
    <row r="2" spans="1:15" ht="24.95" customHeight="1" x14ac:dyDescent="0.2">
      <c r="A2" s="2" t="s">
        <v>0</v>
      </c>
      <c r="E2" s="32">
        <v>42613</v>
      </c>
    </row>
    <row r="3" spans="1:15" ht="24.95" customHeight="1" x14ac:dyDescent="0.2"/>
    <row r="4" spans="1:15" ht="15" customHeight="1" x14ac:dyDescent="0.2">
      <c r="A4" s="3" t="s">
        <v>1</v>
      </c>
      <c r="D4" s="60" t="s">
        <v>59</v>
      </c>
    </row>
    <row r="5" spans="1:15" ht="15" customHeight="1" x14ac:dyDescent="0.2">
      <c r="A5" s="33" t="s">
        <v>38</v>
      </c>
      <c r="D5" s="60" t="s">
        <v>60</v>
      </c>
      <c r="J5" s="39" t="s">
        <v>51</v>
      </c>
      <c r="K5" s="39"/>
      <c r="L5" s="39"/>
      <c r="M5" s="39"/>
      <c r="N5" s="39"/>
      <c r="O5" s="39"/>
    </row>
    <row r="6" spans="1:15" ht="15" customHeight="1" x14ac:dyDescent="0.2">
      <c r="A6" s="33" t="s">
        <v>39</v>
      </c>
      <c r="D6" s="60" t="s">
        <v>39</v>
      </c>
    </row>
    <row r="7" spans="1:15" ht="15" customHeight="1" x14ac:dyDescent="0.2">
      <c r="A7" s="34" t="s">
        <v>45</v>
      </c>
      <c r="D7" s="40" t="s">
        <v>61</v>
      </c>
      <c r="J7" s="40" t="s">
        <v>52</v>
      </c>
    </row>
    <row r="8" spans="1:15" ht="15" customHeight="1" x14ac:dyDescent="0.2">
      <c r="A8" t="s">
        <v>46</v>
      </c>
      <c r="D8" s="35" t="s">
        <v>62</v>
      </c>
    </row>
    <row r="9" spans="1:15" ht="14.1" customHeight="1" x14ac:dyDescent="0.2">
      <c r="D9" s="1" t="s">
        <v>2</v>
      </c>
    </row>
    <row r="10" spans="1:15" ht="14.1" customHeight="1" x14ac:dyDescent="0.2">
      <c r="A10" s="35" t="s">
        <v>40</v>
      </c>
      <c r="D10" s="36" t="s">
        <v>42</v>
      </c>
    </row>
    <row r="11" spans="1:15" ht="14.1" customHeight="1" x14ac:dyDescent="0.2">
      <c r="A11" t="s">
        <v>43</v>
      </c>
      <c r="D11" t="s">
        <v>41</v>
      </c>
    </row>
    <row r="12" spans="1:15" ht="14.1" customHeight="1" x14ac:dyDescent="0.2">
      <c r="A12" t="s">
        <v>49</v>
      </c>
      <c r="B12" t="s">
        <v>50</v>
      </c>
      <c r="D12" t="s">
        <v>44</v>
      </c>
    </row>
    <row r="13" spans="1:15" ht="14.1" customHeight="1" x14ac:dyDescent="0.2">
      <c r="A13" t="s">
        <v>48</v>
      </c>
      <c r="B13" s="61">
        <f ca="1">+C16</f>
        <v>108</v>
      </c>
    </row>
    <row r="14" spans="1:15" ht="12" customHeight="1" x14ac:dyDescent="0.2">
      <c r="A14" s="113" t="s">
        <v>47</v>
      </c>
      <c r="B14" s="114"/>
      <c r="C14" s="114"/>
      <c r="D14" s="114"/>
      <c r="E14" s="114"/>
      <c r="F14" s="115"/>
    </row>
    <row r="15" spans="1:15" ht="12.95" customHeight="1" x14ac:dyDescent="0.2">
      <c r="A15" s="116" t="s">
        <v>3</v>
      </c>
      <c r="B15" s="117"/>
      <c r="C15" s="4" t="s">
        <v>4</v>
      </c>
      <c r="D15" s="4" t="s">
        <v>5</v>
      </c>
      <c r="E15" s="5" t="s">
        <v>6</v>
      </c>
      <c r="F15" s="5" t="s">
        <v>7</v>
      </c>
    </row>
    <row r="16" spans="1:15" ht="9.9499999999999993" customHeight="1" x14ac:dyDescent="0.2">
      <c r="A16" s="118" t="s">
        <v>8</v>
      </c>
      <c r="B16" s="119"/>
      <c r="C16" s="37">
        <v>108</v>
      </c>
      <c r="D16" s="38">
        <v>9.67</v>
      </c>
      <c r="E16" s="6">
        <f ca="1">+C16*D16</f>
        <v>1044.3599999999999</v>
      </c>
      <c r="F16" s="7"/>
    </row>
    <row r="17" spans="1:9" ht="9.9499999999999993" customHeight="1" x14ac:dyDescent="0.2">
      <c r="A17" s="41"/>
      <c r="B17" s="42"/>
      <c r="C17" s="43"/>
      <c r="D17" s="44"/>
      <c r="E17" s="45"/>
      <c r="F17" s="46"/>
    </row>
    <row r="18" spans="1:9" ht="9.9499999999999993" customHeight="1" x14ac:dyDescent="0.2">
      <c r="A18" s="41"/>
      <c r="B18" s="42"/>
      <c r="C18" s="43"/>
      <c r="D18" s="44"/>
      <c r="E18" s="45"/>
      <c r="F18" s="46"/>
    </row>
    <row r="19" spans="1:9" ht="9.9499999999999993" customHeight="1" x14ac:dyDescent="0.2">
      <c r="A19" s="41"/>
      <c r="B19" s="42"/>
      <c r="C19" s="43"/>
      <c r="D19" s="44"/>
      <c r="E19" s="45"/>
      <c r="F19" s="46"/>
    </row>
    <row r="20" spans="1:9" ht="9.9499999999999993" customHeight="1" x14ac:dyDescent="0.2">
      <c r="A20" s="41"/>
      <c r="B20" s="42"/>
      <c r="C20" s="43"/>
      <c r="D20" s="44"/>
      <c r="E20" s="45"/>
      <c r="F20" s="46"/>
    </row>
    <row r="21" spans="1:9" ht="12.95" customHeight="1" x14ac:dyDescent="0.2">
      <c r="A21" s="120" t="s">
        <v>9</v>
      </c>
      <c r="B21" s="121"/>
      <c r="C21" s="121"/>
      <c r="D21" s="122"/>
      <c r="E21" s="8">
        <f ca="1">SUM(E16:E20)</f>
        <v>1044.3599999999999</v>
      </c>
      <c r="F21" s="9">
        <v>0</v>
      </c>
    </row>
    <row r="22" spans="1:9" ht="12.95" customHeight="1" x14ac:dyDescent="0.2">
      <c r="A22" s="123" t="s">
        <v>10</v>
      </c>
      <c r="B22" s="124"/>
      <c r="C22" s="124"/>
      <c r="D22" s="124"/>
      <c r="E22" s="124"/>
      <c r="F22" s="124"/>
      <c r="G22" s="124"/>
      <c r="H22" s="124"/>
      <c r="I22" s="125"/>
    </row>
    <row r="23" spans="1:9" ht="12" customHeight="1" x14ac:dyDescent="0.2">
      <c r="A23" s="116" t="s">
        <v>3</v>
      </c>
      <c r="B23" s="117"/>
      <c r="C23" s="4" t="s">
        <v>4</v>
      </c>
      <c r="D23" s="5" t="s">
        <v>11</v>
      </c>
      <c r="E23" s="5" t="s">
        <v>12</v>
      </c>
      <c r="F23" s="5" t="s">
        <v>13</v>
      </c>
      <c r="G23" s="126" t="s">
        <v>14</v>
      </c>
      <c r="H23" s="127"/>
      <c r="I23" s="128"/>
    </row>
    <row r="24" spans="1:9" ht="15" customHeight="1" x14ac:dyDescent="0.2">
      <c r="A24" s="111" t="s">
        <v>15</v>
      </c>
      <c r="B24" s="112"/>
      <c r="C24" s="10">
        <f ca="1">+E21</f>
        <v>1044.3599999999999</v>
      </c>
      <c r="D24" s="11">
        <v>0.75</v>
      </c>
      <c r="E24" s="47">
        <f t="shared" ref="E24:E38" ca="1" si="0">+C24*D24%</f>
        <v>7.8326999999999991</v>
      </c>
      <c r="F24" s="12"/>
      <c r="G24" s="108">
        <f t="shared" ref="G24:G29" ca="1" si="1">+C24*F24%</f>
        <v>0</v>
      </c>
      <c r="H24" s="109"/>
      <c r="I24" s="110"/>
    </row>
    <row r="25" spans="1:9" ht="15" customHeight="1" x14ac:dyDescent="0.2">
      <c r="A25" s="64" t="s">
        <v>16</v>
      </c>
      <c r="B25" s="65"/>
      <c r="C25" s="10">
        <f t="shared" ref="C25:C34" ca="1" si="2">+E22</f>
        <v>1044.3599999999999</v>
      </c>
      <c r="D25" s="13">
        <v>6.9</v>
      </c>
      <c r="E25" s="47">
        <f t="shared" ca="1" si="0"/>
        <v>72.060839999999999</v>
      </c>
      <c r="F25" s="23"/>
      <c r="G25" s="108">
        <f t="shared" ca="1" si="1"/>
        <v>0</v>
      </c>
      <c r="H25" s="109"/>
      <c r="I25" s="110"/>
    </row>
    <row r="26" spans="1:9" ht="15" customHeight="1" x14ac:dyDescent="0.2">
      <c r="A26" s="106" t="s">
        <v>17</v>
      </c>
      <c r="B26" s="107"/>
      <c r="C26" s="10">
        <f t="shared" ca="1" si="2"/>
        <v>1044.3599999999999</v>
      </c>
      <c r="D26" s="15">
        <v>0.35</v>
      </c>
      <c r="E26" s="47">
        <f t="shared" ca="1" si="0"/>
        <v>3.6552599999999993</v>
      </c>
      <c r="F26" s="16"/>
      <c r="G26" s="108">
        <f t="shared" ca="1" si="1"/>
        <v>0</v>
      </c>
      <c r="H26" s="109"/>
      <c r="I26" s="110"/>
    </row>
    <row r="27" spans="1:9" ht="15" customHeight="1" x14ac:dyDescent="0.2">
      <c r="A27" s="64" t="s">
        <v>18</v>
      </c>
      <c r="B27" s="65"/>
      <c r="C27" s="10">
        <f t="shared" ca="1" si="2"/>
        <v>1044.3599999999999</v>
      </c>
      <c r="D27" s="23"/>
      <c r="E27" s="47">
        <f t="shared" ca="1" si="0"/>
        <v>0</v>
      </c>
      <c r="F27" s="13">
        <v>0.1</v>
      </c>
      <c r="G27" s="108">
        <f t="shared" ca="1" si="1"/>
        <v>1.04436</v>
      </c>
      <c r="H27" s="109"/>
      <c r="I27" s="110"/>
    </row>
    <row r="28" spans="1:9" ht="15" customHeight="1" x14ac:dyDescent="0.2">
      <c r="A28" s="106" t="s">
        <v>19</v>
      </c>
      <c r="B28" s="107"/>
      <c r="C28" s="10">
        <f t="shared" ca="1" si="2"/>
        <v>1044.3599999999999</v>
      </c>
      <c r="D28" s="16"/>
      <c r="E28" s="47">
        <f t="shared" ca="1" si="0"/>
        <v>0</v>
      </c>
      <c r="F28" s="15">
        <v>2</v>
      </c>
      <c r="G28" s="108">
        <f t="shared" ca="1" si="1"/>
        <v>20.8872</v>
      </c>
      <c r="H28" s="109"/>
      <c r="I28" s="110"/>
    </row>
    <row r="29" spans="1:9" ht="15" customHeight="1" x14ac:dyDescent="0.2">
      <c r="A29" s="64" t="s">
        <v>20</v>
      </c>
      <c r="B29" s="65"/>
      <c r="C29" s="10">
        <f t="shared" ca="1" si="2"/>
        <v>1044.3599999999999</v>
      </c>
      <c r="D29" s="23"/>
      <c r="E29" s="47">
        <f t="shared" ca="1" si="0"/>
        <v>0</v>
      </c>
      <c r="F29" s="13">
        <v>0.3</v>
      </c>
      <c r="G29" s="108">
        <f t="shared" ca="1" si="1"/>
        <v>3.1330799999999996</v>
      </c>
      <c r="H29" s="109"/>
      <c r="I29" s="110"/>
    </row>
    <row r="30" spans="1:9" ht="15" customHeight="1" x14ac:dyDescent="0.2">
      <c r="A30" s="106" t="s">
        <v>21</v>
      </c>
      <c r="B30" s="107"/>
      <c r="C30" s="10">
        <f t="shared" ca="1" si="2"/>
        <v>1044.3599999999999</v>
      </c>
      <c r="D30" s="16"/>
      <c r="E30" s="47">
        <f t="shared" ca="1" si="0"/>
        <v>0</v>
      </c>
      <c r="F30" s="15">
        <v>1.6E-2</v>
      </c>
      <c r="G30" s="108">
        <f t="shared" ref="G30:G34" ca="1" si="3">+C30*F30%</f>
        <v>0</v>
      </c>
      <c r="H30" s="109"/>
      <c r="I30" s="110"/>
    </row>
    <row r="31" spans="1:9" ht="15" customHeight="1" x14ac:dyDescent="0.2">
      <c r="A31" s="64" t="s">
        <v>22</v>
      </c>
      <c r="B31" s="65"/>
      <c r="C31" s="10">
        <f t="shared" ca="1" si="2"/>
        <v>1044.3599999999999</v>
      </c>
      <c r="D31" s="13">
        <v>2.4</v>
      </c>
      <c r="E31" s="47">
        <f t="shared" ca="1" si="0"/>
        <v>25.064639999999997</v>
      </c>
      <c r="F31" s="13">
        <v>4</v>
      </c>
      <c r="G31" s="108">
        <f ca="1">+C31*F31%</f>
        <v>41.7744</v>
      </c>
      <c r="H31" s="109"/>
      <c r="I31" s="110"/>
    </row>
    <row r="32" spans="1:9" ht="15" customHeight="1" x14ac:dyDescent="0.2">
      <c r="A32" s="106" t="s">
        <v>23</v>
      </c>
      <c r="B32" s="107"/>
      <c r="C32" s="10">
        <f t="shared" ca="1" si="2"/>
        <v>1044.3599999999999</v>
      </c>
      <c r="D32" s="16"/>
      <c r="E32" s="47">
        <f t="shared" ca="1" si="0"/>
        <v>0</v>
      </c>
      <c r="F32" s="15">
        <v>0.25</v>
      </c>
      <c r="G32" s="108">
        <f t="shared" ca="1" si="3"/>
        <v>0</v>
      </c>
      <c r="H32" s="109"/>
      <c r="I32" s="110"/>
    </row>
    <row r="33" spans="1:9" ht="15" customHeight="1" x14ac:dyDescent="0.2">
      <c r="A33" s="64" t="s">
        <v>24</v>
      </c>
      <c r="B33" s="65"/>
      <c r="C33" s="10">
        <f t="shared" ca="1" si="2"/>
        <v>1044.3599999999999</v>
      </c>
      <c r="D33" s="13">
        <v>3.1</v>
      </c>
      <c r="E33" s="47">
        <f t="shared" ca="1" si="0"/>
        <v>32.375159999999994</v>
      </c>
      <c r="F33" s="13">
        <v>4.6500000000000004</v>
      </c>
      <c r="G33" s="108">
        <f ca="1">+C33*F33%</f>
        <v>48.562740000000005</v>
      </c>
      <c r="H33" s="109"/>
      <c r="I33" s="110"/>
    </row>
    <row r="34" spans="1:9" ht="15" customHeight="1" x14ac:dyDescent="0.2">
      <c r="A34" s="106" t="s">
        <v>25</v>
      </c>
      <c r="B34" s="107"/>
      <c r="C34" s="10">
        <f t="shared" ca="1" si="2"/>
        <v>1044.3599999999999</v>
      </c>
      <c r="D34" s="15">
        <v>0.8</v>
      </c>
      <c r="E34" s="47">
        <f t="shared" ca="1" si="0"/>
        <v>8.3548799999999996</v>
      </c>
      <c r="F34" s="15">
        <v>1.2</v>
      </c>
      <c r="G34" s="108">
        <f t="shared" ca="1" si="3"/>
        <v>0</v>
      </c>
      <c r="H34" s="109"/>
      <c r="I34" s="110"/>
    </row>
    <row r="35" spans="1:9" ht="15" customHeight="1" x14ac:dyDescent="0.2">
      <c r="A35" s="64" t="s">
        <v>26</v>
      </c>
      <c r="B35" s="65"/>
      <c r="C35" s="25">
        <f ca="1">+E21*98.25%</f>
        <v>1026.0836999999999</v>
      </c>
      <c r="D35" s="13">
        <v>2.4</v>
      </c>
      <c r="E35" s="47">
        <f t="shared" ca="1" si="0"/>
        <v>24.626008799999997</v>
      </c>
      <c r="F35" s="23"/>
      <c r="G35" s="108">
        <f ca="1">+C35*F35%</f>
        <v>0</v>
      </c>
      <c r="H35" s="109"/>
      <c r="I35" s="110"/>
    </row>
    <row r="36" spans="1:9" ht="15" customHeight="1" x14ac:dyDescent="0.2">
      <c r="A36" s="106" t="s">
        <v>27</v>
      </c>
      <c r="B36" s="107"/>
      <c r="C36" s="25">
        <f t="shared" ref="C36:C37" ca="1" si="4">+E22*98.25%</f>
        <v>1026.0836999999999</v>
      </c>
      <c r="D36" s="15">
        <v>0.5</v>
      </c>
      <c r="E36" s="47">
        <f t="shared" ca="1" si="0"/>
        <v>5.1304184999999993</v>
      </c>
      <c r="F36" s="16"/>
      <c r="G36" s="108">
        <f ca="1">+C36*F36%</f>
        <v>0</v>
      </c>
      <c r="H36" s="109"/>
      <c r="I36" s="110"/>
    </row>
    <row r="37" spans="1:9" ht="15" customHeight="1" x14ac:dyDescent="0.2">
      <c r="A37" s="64" t="s">
        <v>28</v>
      </c>
      <c r="B37" s="65"/>
      <c r="C37" s="25">
        <f t="shared" ca="1" si="4"/>
        <v>1026.0836999999999</v>
      </c>
      <c r="D37" s="13">
        <v>5.0999999999999996</v>
      </c>
      <c r="E37" s="47">
        <f t="shared" ca="1" si="0"/>
        <v>52.330268699999991</v>
      </c>
      <c r="F37" s="23"/>
      <c r="G37" s="108">
        <f ca="1">+C37*F37%</f>
        <v>0</v>
      </c>
      <c r="H37" s="109"/>
      <c r="I37" s="110"/>
    </row>
    <row r="38" spans="1:9" ht="15" customHeight="1" x14ac:dyDescent="0.2">
      <c r="A38" s="106" t="s">
        <v>29</v>
      </c>
      <c r="B38" s="107"/>
      <c r="C38" s="14">
        <f ca="1">+E21</f>
        <v>1044.3599999999999</v>
      </c>
      <c r="D38" s="16"/>
      <c r="E38" s="47">
        <f t="shared" ca="1" si="0"/>
        <v>0</v>
      </c>
      <c r="F38" s="15">
        <v>0.55000000000000004</v>
      </c>
      <c r="G38" s="108">
        <f ca="1">+C38*F38%</f>
        <v>5.7439799999999996</v>
      </c>
      <c r="H38" s="109"/>
      <c r="I38" s="110"/>
    </row>
    <row r="39" spans="1:9" ht="77.099999999999994" customHeight="1" x14ac:dyDescent="0.2">
      <c r="A39" s="92"/>
      <c r="B39" s="93"/>
      <c r="C39" s="24"/>
      <c r="D39" s="24"/>
      <c r="E39" s="24"/>
      <c r="F39" s="24"/>
      <c r="G39" s="92"/>
      <c r="H39" s="94"/>
      <c r="I39" s="93"/>
    </row>
    <row r="40" spans="1:9" ht="12" customHeight="1" x14ac:dyDescent="0.2">
      <c r="A40" s="95" t="s">
        <v>9</v>
      </c>
      <c r="B40" s="96"/>
      <c r="C40" s="96"/>
      <c r="D40" s="97"/>
      <c r="E40" s="17">
        <f ca="1">SUM(E24:E39)</f>
        <v>231.43017599999996</v>
      </c>
      <c r="F40" s="12"/>
      <c r="G40" s="98">
        <f ca="1">SUM(G24:I39)</f>
        <v>121.14576</v>
      </c>
      <c r="H40" s="99"/>
      <c r="I40" s="100"/>
    </row>
    <row r="41" spans="1:9" ht="17.100000000000001" customHeight="1" x14ac:dyDescent="0.2">
      <c r="A41" s="101" t="s">
        <v>53</v>
      </c>
      <c r="B41" s="102"/>
      <c r="C41" s="102"/>
      <c r="D41" s="102"/>
      <c r="E41" s="102"/>
      <c r="F41" s="103">
        <f ca="1">+E21-E40+F21</f>
        <v>812.92982399999994</v>
      </c>
      <c r="G41" s="104"/>
      <c r="H41" s="104"/>
      <c r="I41" s="105"/>
    </row>
    <row r="42" spans="1:9" ht="17.100000000000001" customHeight="1" x14ac:dyDescent="0.2">
      <c r="A42" s="48" t="s">
        <v>55</v>
      </c>
      <c r="B42" s="49"/>
      <c r="C42" s="49"/>
      <c r="D42" s="49"/>
      <c r="E42" s="49"/>
      <c r="F42" s="50"/>
      <c r="G42" s="50"/>
      <c r="H42" s="50"/>
      <c r="I42" s="50"/>
    </row>
    <row r="43" spans="1:9" ht="17.100000000000001" customHeight="1" x14ac:dyDescent="0.2">
      <c r="A43" s="20"/>
      <c r="B43" s="21"/>
      <c r="C43" s="21"/>
      <c r="D43" s="21"/>
      <c r="E43" s="22"/>
      <c r="F43" s="18"/>
      <c r="G43" s="19"/>
      <c r="H43" s="19"/>
      <c r="I43" s="19"/>
    </row>
    <row r="44" spans="1:9" ht="12.95" customHeight="1" x14ac:dyDescent="0.2">
      <c r="A44" s="83" t="s">
        <v>30</v>
      </c>
      <c r="B44" s="84"/>
      <c r="C44" s="83" t="s">
        <v>31</v>
      </c>
      <c r="D44" s="85"/>
      <c r="E44" s="84"/>
      <c r="F44" s="83" t="s">
        <v>32</v>
      </c>
      <c r="G44" s="85"/>
      <c r="H44" s="85"/>
      <c r="I44" s="84"/>
    </row>
    <row r="45" spans="1:9" ht="15" customHeight="1" x14ac:dyDescent="0.2">
      <c r="A45" s="26" t="s">
        <v>33</v>
      </c>
      <c r="B45" s="28">
        <f ca="1">+E21-E40+E36+E35</f>
        <v>842.68625129999998</v>
      </c>
      <c r="C45" s="86" t="s">
        <v>33</v>
      </c>
      <c r="D45" s="87"/>
      <c r="E45" s="28"/>
      <c r="F45" s="55" t="s">
        <v>58</v>
      </c>
      <c r="G45" s="58">
        <v>2.5</v>
      </c>
      <c r="H45" s="51"/>
      <c r="I45" s="88"/>
    </row>
    <row r="46" spans="1:9" ht="15" customHeight="1" x14ac:dyDescent="0.2">
      <c r="A46" s="30" t="s">
        <v>34</v>
      </c>
      <c r="B46" s="31">
        <f ca="1">+E21</f>
        <v>1044.3599999999999</v>
      </c>
      <c r="C46" s="77" t="s">
        <v>34</v>
      </c>
      <c r="D46" s="78"/>
      <c r="E46" s="31"/>
      <c r="F46" s="57" t="s">
        <v>57</v>
      </c>
      <c r="G46" s="59"/>
      <c r="H46" s="52"/>
      <c r="I46" s="89"/>
    </row>
    <row r="47" spans="1:9" ht="15" customHeight="1" x14ac:dyDescent="0.2">
      <c r="A47" s="91" t="s">
        <v>35</v>
      </c>
      <c r="B47" s="66">
        <f ca="1">+E21</f>
        <v>1044.3599999999999</v>
      </c>
      <c r="C47" s="64" t="s">
        <v>35</v>
      </c>
      <c r="D47" s="65"/>
      <c r="E47" s="66"/>
      <c r="F47" s="56"/>
      <c r="G47" s="53"/>
      <c r="H47" s="54"/>
      <c r="I47" s="90"/>
    </row>
    <row r="48" spans="1:9" ht="15" customHeight="1" x14ac:dyDescent="0.2">
      <c r="A48" s="91"/>
      <c r="B48" s="66"/>
      <c r="C48" s="64"/>
      <c r="D48" s="65"/>
      <c r="E48" s="66"/>
      <c r="F48" s="67" t="s">
        <v>56</v>
      </c>
      <c r="G48" s="69">
        <f ca="1">+G45-G46</f>
        <v>2.5</v>
      </c>
      <c r="H48" s="70"/>
      <c r="I48" s="73">
        <v>0</v>
      </c>
    </row>
    <row r="49" spans="1:9" ht="15" customHeight="1" x14ac:dyDescent="0.2">
      <c r="A49" s="75" t="s">
        <v>36</v>
      </c>
      <c r="B49" s="76">
        <f ca="1">+B47+G40</f>
        <v>1165.50576</v>
      </c>
      <c r="C49" s="77" t="s">
        <v>36</v>
      </c>
      <c r="D49" s="78"/>
      <c r="E49" s="76"/>
      <c r="F49" s="68"/>
      <c r="G49" s="71"/>
      <c r="H49" s="72"/>
      <c r="I49" s="74"/>
    </row>
    <row r="50" spans="1:9" ht="15" customHeight="1" x14ac:dyDescent="0.2">
      <c r="A50" s="75"/>
      <c r="B50" s="76"/>
      <c r="C50" s="77"/>
      <c r="D50" s="78"/>
      <c r="E50" s="76"/>
      <c r="F50" s="79"/>
      <c r="G50" s="80"/>
      <c r="H50" s="80"/>
      <c r="I50" s="80"/>
    </row>
    <row r="51" spans="1:9" ht="15" customHeight="1" x14ac:dyDescent="0.2">
      <c r="A51" s="27" t="s">
        <v>37</v>
      </c>
      <c r="B51" s="29">
        <f ca="1">+C16</f>
        <v>108</v>
      </c>
      <c r="C51" s="62" t="s">
        <v>37</v>
      </c>
      <c r="D51" s="63"/>
      <c r="E51" s="29"/>
      <c r="F51" s="81"/>
      <c r="G51" s="82"/>
      <c r="H51" s="82"/>
      <c r="I51" s="82"/>
    </row>
    <row r="52" spans="1:9" ht="12.95" customHeight="1" x14ac:dyDescent="0.2">
      <c r="A52" s="35" t="s">
        <v>54</v>
      </c>
    </row>
  </sheetData>
  <mergeCells count="62">
    <mergeCell ref="A23:B23"/>
    <mergeCell ref="G23:I23"/>
    <mergeCell ref="A14:F14"/>
    <mergeCell ref="A15:B15"/>
    <mergeCell ref="A16:B16"/>
    <mergeCell ref="A21:D21"/>
    <mergeCell ref="A22:I22"/>
    <mergeCell ref="A24:B24"/>
    <mergeCell ref="G24:I24"/>
    <mergeCell ref="A25:B25"/>
    <mergeCell ref="G25:I25"/>
    <mergeCell ref="A26:B26"/>
    <mergeCell ref="G26:I26"/>
    <mergeCell ref="A27:B27"/>
    <mergeCell ref="G27:I27"/>
    <mergeCell ref="A28:B28"/>
    <mergeCell ref="G28:I28"/>
    <mergeCell ref="A29:B29"/>
    <mergeCell ref="G29:I29"/>
    <mergeCell ref="A30:B30"/>
    <mergeCell ref="G30:I30"/>
    <mergeCell ref="A31:B31"/>
    <mergeCell ref="G31:I31"/>
    <mergeCell ref="A32:B32"/>
    <mergeCell ref="G32:I32"/>
    <mergeCell ref="A33:B33"/>
    <mergeCell ref="G33:I33"/>
    <mergeCell ref="A34:B34"/>
    <mergeCell ref="G34:I34"/>
    <mergeCell ref="A35:B35"/>
    <mergeCell ref="G35:I35"/>
    <mergeCell ref="A36:B36"/>
    <mergeCell ref="G36:I36"/>
    <mergeCell ref="A37:B37"/>
    <mergeCell ref="G37:I37"/>
    <mergeCell ref="A38:B38"/>
    <mergeCell ref="G38:I38"/>
    <mergeCell ref="A39:B39"/>
    <mergeCell ref="G39:I39"/>
    <mergeCell ref="A40:D40"/>
    <mergeCell ref="G40:I40"/>
    <mergeCell ref="A41:E41"/>
    <mergeCell ref="F41:I41"/>
    <mergeCell ref="A44:B44"/>
    <mergeCell ref="C44:E44"/>
    <mergeCell ref="F44:I44"/>
    <mergeCell ref="C45:D45"/>
    <mergeCell ref="I45:I47"/>
    <mergeCell ref="C46:D46"/>
    <mergeCell ref="A47:A48"/>
    <mergeCell ref="B47:B48"/>
    <mergeCell ref="I48:I49"/>
    <mergeCell ref="A49:A50"/>
    <mergeCell ref="B49:B50"/>
    <mergeCell ref="C49:D50"/>
    <mergeCell ref="E49:E50"/>
    <mergeCell ref="F50:I51"/>
    <mergeCell ref="C51:D51"/>
    <mergeCell ref="C47:D48"/>
    <mergeCell ref="E47:E48"/>
    <mergeCell ref="F48:F49"/>
    <mergeCell ref="G48:H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BULLETINSPAIE.COM</dc:creator>
  <cp:lastModifiedBy>adminexa</cp:lastModifiedBy>
  <dcterms:created xsi:type="dcterms:W3CDTF">2016-09-23T09:48:32Z</dcterms:created>
  <dcterms:modified xsi:type="dcterms:W3CDTF">2016-09-23T08:48:58Z</dcterms:modified>
</cp:coreProperties>
</file>