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2" windowHeight="9216" activeTab="0"/>
  </bookViews>
  <sheets>
    <sheet name="FICHE PAIE EXCEL " sheetId="1" r:id="rId1"/>
    <sheet name="TAUX 2013" sheetId="2" r:id="rId2"/>
    <sheet name="TAUX 2014" sheetId="3" r:id="rId3"/>
    <sheet name="Taux 2015" sheetId="4" r:id="rId4"/>
  </sheets>
  <definedNames/>
  <calcPr fullCalcOnLoad="1"/>
</workbook>
</file>

<file path=xl/sharedStrings.xml><?xml version="1.0" encoding="utf-8"?>
<sst xmlns="http://schemas.openxmlformats.org/spreadsheetml/2006/main" count="279" uniqueCount="167">
  <si>
    <t>SALARIE:</t>
  </si>
  <si>
    <t>EMPLOYEUR:</t>
  </si>
  <si>
    <t>Nom:</t>
  </si>
  <si>
    <t>Adresse:</t>
  </si>
  <si>
    <t>Numéro APE:</t>
  </si>
  <si>
    <t>Numéro SIRET:</t>
  </si>
  <si>
    <t>URSSAF:</t>
  </si>
  <si>
    <t>Nom et Prénom:</t>
  </si>
  <si>
    <t>Numéro SS:</t>
  </si>
  <si>
    <t>Convention collective:</t>
  </si>
  <si>
    <t>Emploi:</t>
  </si>
  <si>
    <t>Coefficient:</t>
  </si>
  <si>
    <t>Salaire de base</t>
  </si>
  <si>
    <t>SALAIRE BRUT</t>
  </si>
  <si>
    <t>PART SALARIALE</t>
  </si>
  <si>
    <t>COTISATIONS</t>
  </si>
  <si>
    <t>PART PATRONALE</t>
  </si>
  <si>
    <t>Assurance maladie</t>
  </si>
  <si>
    <t>ASSEDIC</t>
  </si>
  <si>
    <t>Caisse de retraite (cadre)</t>
  </si>
  <si>
    <t>APEC</t>
  </si>
  <si>
    <t>Assurance décès des cadres</t>
  </si>
  <si>
    <t>CET</t>
  </si>
  <si>
    <t>Net à payer</t>
  </si>
  <si>
    <t>Sécurité sociale</t>
  </si>
  <si>
    <t>TOTAL des cotisations</t>
  </si>
  <si>
    <t>HS à 25%</t>
  </si>
  <si>
    <t>HS à 50%</t>
  </si>
  <si>
    <t>Plafond SS :</t>
  </si>
  <si>
    <t>Base</t>
  </si>
  <si>
    <t>Taux</t>
  </si>
  <si>
    <t>Montant</t>
  </si>
  <si>
    <t>CP et Ville :</t>
  </si>
  <si>
    <t>Csg déductible</t>
  </si>
  <si>
    <t>Assurance veuvage</t>
  </si>
  <si>
    <t>Assurance vieillesse</t>
  </si>
  <si>
    <t>Accidents du travail</t>
  </si>
  <si>
    <t>Allocation familiales</t>
  </si>
  <si>
    <t>Aide au logement</t>
  </si>
  <si>
    <t>Assurance chômage tranche A</t>
  </si>
  <si>
    <t>Assurance chômage tranche AGS (FNGS)</t>
  </si>
  <si>
    <t>Retraite complémentaire et AGFF tranche A</t>
  </si>
  <si>
    <t>Retraite complémentaire et AGFF tranche B</t>
  </si>
  <si>
    <t>A CONSERVER SANS LIMITATION DE DUREE</t>
  </si>
  <si>
    <t>AL déplafonée</t>
  </si>
  <si>
    <t>AL plafonnée</t>
  </si>
  <si>
    <t>Salaire net imposable</t>
  </si>
  <si>
    <t>AV déplafonée</t>
  </si>
  <si>
    <t>AV plafonnée</t>
  </si>
  <si>
    <t>CSG non déductible</t>
  </si>
  <si>
    <t>CRDS non déductible</t>
  </si>
  <si>
    <t>Assurance chômage tranche B</t>
  </si>
  <si>
    <t>Payé par virement bancaire le :</t>
  </si>
  <si>
    <t xml:space="preserve">nom de la societe </t>
  </si>
  <si>
    <t xml:space="preserve">BULLETIN DE PAIE </t>
  </si>
  <si>
    <t>v</t>
  </si>
  <si>
    <t xml:space="preserve">variable </t>
  </si>
  <si>
    <t xml:space="preserve">Pour un cadre </t>
  </si>
  <si>
    <t xml:space="preserve">VEUILLEZ VERIFIER AVEC LE TABLEAU SUIVANT </t>
  </si>
  <si>
    <t>La lettre P désigne le plafond de sécurité sociale.</t>
  </si>
  <si>
    <t>Régimes</t>
  </si>
  <si>
    <t>Taux global</t>
  </si>
  <si>
    <t>%</t>
  </si>
  <si>
    <t>Répartition</t>
  </si>
  <si>
    <t>Assiette</t>
  </si>
  <si>
    <t>Employeur</t>
  </si>
  <si>
    <t>Salarié</t>
  </si>
  <si>
    <t>I. URSSAF</t>
  </si>
  <si>
    <r>
      <t xml:space="preserve">Assurance maladie (maladie, maternité, invalidité, décès) </t>
    </r>
    <r>
      <rPr>
        <vertAlign val="superscript"/>
        <sz val="10"/>
        <rFont val="Arial"/>
        <family val="0"/>
      </rPr>
      <t>(1)</t>
    </r>
  </si>
  <si>
    <t>Totalité du salaire</t>
  </si>
  <si>
    <t>Solidarité autonomie</t>
  </si>
  <si>
    <t>Allocations familiales</t>
  </si>
  <si>
    <t>Assurance vieillesse déplafonnée</t>
  </si>
  <si>
    <t>Taux variable selon l'entreprise</t>
  </si>
  <si>
    <t>Contribution sociale généralisée</t>
  </si>
  <si>
    <r>
      <t xml:space="preserve">Salaire total après déduction de 1.75 % pour frais professionnels </t>
    </r>
    <r>
      <rPr>
        <vertAlign val="superscript"/>
        <sz val="10"/>
        <rFont val="Arial"/>
        <family val="0"/>
      </rPr>
      <t>(2)</t>
    </r>
  </si>
  <si>
    <t>CRDS</t>
  </si>
  <si>
    <r>
      <t xml:space="preserve">Assurance vieillesse plafonnée </t>
    </r>
    <r>
      <rPr>
        <vertAlign val="superscript"/>
        <sz val="10"/>
        <rFont val="Arial"/>
        <family val="0"/>
      </rPr>
      <t>(3)</t>
    </r>
  </si>
  <si>
    <t>Salaire limité à 1 P</t>
  </si>
  <si>
    <t>Aide au logement (Cotisation de base tous employeurs)</t>
  </si>
  <si>
    <t>Aide au logement (Cotisation supplémentaire au moins 20 salariés)</t>
  </si>
  <si>
    <t> 0,4</t>
  </si>
  <si>
    <t> Aide au logement (Cotisation supplémentaire au moins 20 salariés)</t>
  </si>
  <si>
    <t>Part du salaire dépassant 1 P</t>
  </si>
  <si>
    <t>Chômage</t>
  </si>
  <si>
    <t>Salaire limité à 4 P</t>
  </si>
  <si>
    <t>AGS</t>
  </si>
  <si>
    <t>II. Retraites complémentaires</t>
  </si>
  <si>
    <t>Cadres</t>
  </si>
  <si>
    <r>
      <t xml:space="preserve">Arrco TA </t>
    </r>
    <r>
      <rPr>
        <vertAlign val="superscript"/>
        <sz val="10"/>
        <rFont val="Arial"/>
        <family val="0"/>
      </rPr>
      <t>(2)</t>
    </r>
  </si>
  <si>
    <t>Assurance décès obligatoire</t>
  </si>
  <si>
    <t>AGFF TA</t>
  </si>
  <si>
    <r>
      <t xml:space="preserve">Agirc TB </t>
    </r>
    <r>
      <rPr>
        <vertAlign val="superscript"/>
        <sz val="10"/>
        <rFont val="Arial"/>
        <family val="0"/>
      </rPr>
      <t>(5)</t>
    </r>
  </si>
  <si>
    <t>Salaire entre 1 P et 4 P</t>
  </si>
  <si>
    <t>AGFF TB</t>
  </si>
  <si>
    <t>Apec</t>
  </si>
  <si>
    <r>
      <t xml:space="preserve">Agirc TC </t>
    </r>
    <r>
      <rPr>
        <vertAlign val="superscript"/>
        <sz val="10"/>
        <rFont val="Arial"/>
        <family val="0"/>
      </rPr>
      <t>(6)</t>
    </r>
  </si>
  <si>
    <t>Répartion libre</t>
  </si>
  <si>
    <t>Salaire entre 4 P et 8 P</t>
  </si>
  <si>
    <t>Jusqu'à 8 P</t>
  </si>
  <si>
    <t>Non-cadres</t>
  </si>
  <si>
    <r>
      <t xml:space="preserve">Arrco T1 </t>
    </r>
    <r>
      <rPr>
        <vertAlign val="superscript"/>
        <sz val="10"/>
        <rFont val="Arial"/>
        <family val="0"/>
      </rPr>
      <t>(7)</t>
    </r>
  </si>
  <si>
    <t>Jusqu'à 1 P</t>
  </si>
  <si>
    <t>AGFF T1</t>
  </si>
  <si>
    <r>
      <t xml:space="preserve">Arrco T2 </t>
    </r>
    <r>
      <rPr>
        <vertAlign val="superscript"/>
        <sz val="10"/>
        <rFont val="Arial"/>
        <family val="0"/>
      </rPr>
      <t>(7)</t>
    </r>
  </si>
  <si>
    <t>Salaire entre 1 P et 3 P</t>
  </si>
  <si>
    <t>AGFF T2</t>
  </si>
  <si>
    <t>III. Taxes et participations</t>
  </si>
  <si>
    <r>
      <t xml:space="preserve">Taxe sur les salaires </t>
    </r>
    <r>
      <rPr>
        <vertAlign val="superscript"/>
        <sz val="10"/>
        <rFont val="Arial"/>
        <family val="0"/>
      </rPr>
      <t>(7)</t>
    </r>
  </si>
  <si>
    <r>
      <t xml:space="preserve">Construction </t>
    </r>
    <r>
      <rPr>
        <vertAlign val="superscript"/>
        <sz val="10"/>
        <rFont val="Arial"/>
        <family val="0"/>
      </rPr>
      <t>(9)</t>
    </r>
  </si>
  <si>
    <r>
      <t xml:space="preserve">Apprentissage </t>
    </r>
    <r>
      <rPr>
        <vertAlign val="superscript"/>
        <sz val="10"/>
        <rFont val="Arial"/>
        <family val="0"/>
      </rPr>
      <t>(10)</t>
    </r>
  </si>
  <si>
    <r>
      <t>Formation continue (au moins 20 salariés)</t>
    </r>
    <r>
      <rPr>
        <vertAlign val="superscript"/>
        <sz val="10"/>
        <rFont val="Arial"/>
        <family val="0"/>
      </rPr>
      <t>(11)</t>
    </r>
  </si>
  <si>
    <r>
      <t>Formation continue (au moins 10 et moins de 20 salariés)</t>
    </r>
    <r>
      <rPr>
        <vertAlign val="superscript"/>
        <sz val="10"/>
        <rFont val="Arial"/>
        <family val="0"/>
      </rPr>
      <t>(11)</t>
    </r>
  </si>
  <si>
    <r>
      <t>Formation continue (moins de 10 salariés)</t>
    </r>
    <r>
      <rPr>
        <vertAlign val="superscript"/>
        <sz val="10"/>
        <rFont val="Arial"/>
        <family val="0"/>
      </rPr>
      <t>(11)</t>
    </r>
  </si>
  <si>
    <r>
      <t>Assurance vieillesse plafonnée </t>
    </r>
    <r>
      <rPr>
        <vertAlign val="superscript"/>
        <sz val="10"/>
        <rFont val="Arial"/>
        <family val="0"/>
      </rPr>
      <t> </t>
    </r>
  </si>
  <si>
    <t> 0,40</t>
  </si>
  <si>
    <t>Chômage (3) (4)</t>
  </si>
  <si>
    <t>AGS (5)</t>
  </si>
  <si>
    <r>
      <t xml:space="preserve">Arrco TA </t>
    </r>
    <r>
      <rPr>
        <vertAlign val="superscript"/>
        <sz val="10"/>
        <rFont val="Arial"/>
        <family val="0"/>
      </rPr>
      <t>(6)</t>
    </r>
  </si>
  <si>
    <r>
      <t xml:space="preserve">Agirc TB </t>
    </r>
    <r>
      <rPr>
        <vertAlign val="superscript"/>
        <sz val="10"/>
        <rFont val="Arial"/>
        <family val="0"/>
      </rPr>
      <t>(6) (7)</t>
    </r>
  </si>
  <si>
    <r>
      <t xml:space="preserve">Agirc TC </t>
    </r>
    <r>
      <rPr>
        <vertAlign val="superscript"/>
        <sz val="10"/>
        <rFont val="Arial"/>
        <family val="0"/>
      </rPr>
      <t>(8)</t>
    </r>
  </si>
  <si>
    <r>
      <t xml:space="preserve">Arrco T1 </t>
    </r>
    <r>
      <rPr>
        <vertAlign val="superscript"/>
        <sz val="10"/>
        <rFont val="Arial"/>
        <family val="0"/>
      </rPr>
      <t>(6)</t>
    </r>
  </si>
  <si>
    <r>
      <t xml:space="preserve">Arrco T2 </t>
    </r>
    <r>
      <rPr>
        <vertAlign val="superscript"/>
        <sz val="10"/>
        <rFont val="Arial"/>
        <family val="0"/>
      </rPr>
      <t>(6)</t>
    </r>
  </si>
  <si>
    <r>
      <t xml:space="preserve">Taxe sur les salaires </t>
    </r>
    <r>
      <rPr>
        <vertAlign val="superscript"/>
        <sz val="10"/>
        <rFont val="Arial"/>
        <family val="0"/>
      </rPr>
      <t>(9)</t>
    </r>
  </si>
  <si>
    <t>Construction (au moins 20 salariés)</t>
  </si>
  <si>
    <t>(1) Pour les salariés non fiscalement domiciliés en France, le taux de la cotisation salariale est de 5,5 %. En Alsace-Moselle, s'ajoute à la charge du salarié une cotisation calculée sur la totalité du salairedont le taux est de 1,50% au 1-1-2014.</t>
  </si>
  <si>
    <r>
      <t>(2) L’assiette de la déduction forfaitaire pour frais professionnels est limitée à 4 plafonds annuels de sécurité sociale. Cette déduction ne s’applique pas à certaines sommes qui ne sont pas à proprement parler du salaire (voir Mémento social n°</t>
    </r>
    <r>
      <rPr>
        <vertAlign val="superscript"/>
        <sz val="10"/>
        <rFont val="Arial"/>
        <family val="0"/>
      </rPr>
      <t>s</t>
    </r>
    <r>
      <rPr>
        <sz val="10"/>
        <rFont val="Arial"/>
        <family val="0"/>
      </rPr>
      <t xml:space="preserve"> 21450 s.).</t>
    </r>
  </si>
  <si>
    <t>(3) Pour les CDD conclus pour accroissement temporaire d'activité et les CDD d'usage, la part patronale de la contribution chômage est majorée si le contrat a une durée inférieure ou égale à 3 mois. La part patronale est dans ce cas portée à : - CDD conclus pour accroissement temporaire d'activité : 5,5% (7% si le contrat a une durée inférieure ou égale à 1 mois ; - CDD d'usage : 4,5 % (voir FRS 12/13 inf. 3 p.6 ou FR 26/13 inf. 4 p. 7)</t>
  </si>
  <si>
    <t>(4)  Les rémunérations des salariés âgés de 65 ans ou plus sont exonérées de contribution chômage (Memento social n° 7345). L’embauche en CDI d'un jeune de moins de 26 ans ouvre droit, après confirmation de la période d'essai, à une exonération temporaire de la contribution patronale chômage (voir FRS 12/13 inf. 3 p. 6 ou FR 26/13 inf. 4 p. 7).</t>
  </si>
  <si>
    <t>(5) Les entreprise de travail temporaire sont soumises pour le personnel intérimaire à un taux de cotisation AGS spécifique de 0,03%.</t>
  </si>
  <si>
    <r>
      <t>(6) Taux tenant compte du pourcentage d'appel de 125 %. Certaines entreprises cotisent à des taux supérieurs ou selon une répartition différente (voir Mémento social n°</t>
    </r>
    <r>
      <rPr>
        <vertAlign val="superscript"/>
        <sz val="10"/>
        <rFont val="Arial"/>
        <family val="0"/>
      </rPr>
      <t>s</t>
    </r>
    <r>
      <rPr>
        <sz val="10"/>
        <rFont val="Arial"/>
        <family val="0"/>
      </rPr>
      <t xml:space="preserve"> 69025 s.).</t>
    </r>
  </si>
  <si>
    <t>(7) Pour les cadres dont la tranche B est faible ou nulle, des cotisations sont dues à l'Agirc au titre de la GMP.</t>
  </si>
  <si>
    <t>(8) Taux tenant compte du pourcentage d'appel de 125 % (certaines entreprises cotisent à un taux supérieur : voir Mémento social n° 69040). Jusqu'à 20% la répartition est fixée par accord d'entreprise. Les 0,43 points suivants doivent être répartis comme suit : 0,14 pour l'employeur et 0,29 pour le salarié. </t>
  </si>
  <si>
    <t>(9) Non exigible dans la mesure où l'employeur est assujetti à la TVA. Des taux majorés s'appliquent au-delà des seuils revalorisés annuellement : voir la rubrique Fiscal&gt;Taxes assises sur les salaires.</t>
  </si>
  <si>
    <t>(10) A la taxe proprement dite, s'ajoute une contribution supplémentaire à l'apprentissage (CSA) : voir la rubrique Fiscal&gt;Taxes assises sur les salaires. En Alsace-Moselle, le taux de la taxe d'apprentissage est ramené à 0,44 % au lieu de 0,68 %.</t>
  </si>
  <si>
    <t>(11) Participation spécifique de 1 % sur la rémunération des salariés sous contrat à durée déterminée quel que soit l'effectif. Taux spécial de 2 % pour les entreprises de travail temporaire d'au moins 20 salariés et de 1,35 % pour celles ayant au moins 10 et moins de 20 salariés.</t>
  </si>
  <si>
    <t>Une réforme de la participation formation est en cours (voir FRS 26/13 inf. 5 p. 22 ou FR 56/13 inf. 9 p. 32)</t>
  </si>
  <si>
    <t>Taux des cotisations sur salaires au 1er janvier 2015</t>
  </si>
  <si>
    <r>
      <t xml:space="preserve"> Certaines entreprises sont assujetties à un </t>
    </r>
    <r>
      <rPr>
        <b/>
        <sz val="10"/>
        <rFont val="Arial"/>
        <family val="0"/>
      </rPr>
      <t>versement de transport</t>
    </r>
    <r>
      <rPr>
        <sz val="10"/>
        <rFont val="Arial"/>
        <family val="0"/>
      </rPr>
      <t xml:space="preserve">. Certaines sommes exonérées des cotisations de sécurité sociale sont passibles du </t>
    </r>
    <r>
      <rPr>
        <b/>
        <sz val="10"/>
        <rFont val="Arial"/>
        <family val="0"/>
      </rPr>
      <t>forfait social</t>
    </r>
    <r>
      <rPr>
        <sz val="10"/>
        <rFont val="Arial"/>
        <family val="0"/>
      </rPr>
      <t>.</t>
    </r>
  </si>
  <si>
    <r>
      <t xml:space="preserve">Allocations familiales </t>
    </r>
    <r>
      <rPr>
        <vertAlign val="superscript"/>
        <sz val="10"/>
        <rFont val="Arial"/>
        <family val="0"/>
      </rPr>
      <t>(2)</t>
    </r>
  </si>
  <si>
    <t>Aide au logement (au moins 20 salariés)</t>
  </si>
  <si>
    <r>
      <t xml:space="preserve">Salaire total après déduction de 1.75 % pour frais professionnels </t>
    </r>
    <r>
      <rPr>
        <vertAlign val="superscript"/>
        <sz val="10"/>
        <rFont val="Arial"/>
        <family val="0"/>
      </rPr>
      <t>(3)</t>
    </r>
  </si>
  <si>
    <t>Aide au logement (moins de 20 salariés)</t>
  </si>
  <si>
    <t>Chômage (4) (5)</t>
  </si>
  <si>
    <t>AGS (6)</t>
  </si>
  <si>
    <r>
      <t xml:space="preserve">Arrco TA </t>
    </r>
    <r>
      <rPr>
        <vertAlign val="superscript"/>
        <sz val="10"/>
        <rFont val="Arial"/>
        <family val="0"/>
      </rPr>
      <t>(7)</t>
    </r>
  </si>
  <si>
    <r>
      <t xml:space="preserve">Agirc TB </t>
    </r>
    <r>
      <rPr>
        <vertAlign val="superscript"/>
        <sz val="10"/>
        <rFont val="Arial"/>
        <family val="0"/>
      </rPr>
      <t>(7) (8)</t>
    </r>
  </si>
  <si>
    <r>
      <t xml:space="preserve">Agirc TC </t>
    </r>
    <r>
      <rPr>
        <vertAlign val="superscript"/>
        <sz val="10"/>
        <rFont val="Arial"/>
        <family val="0"/>
      </rPr>
      <t>(9)</t>
    </r>
  </si>
  <si>
    <r>
      <t xml:space="preserve">Taxe sur les salaires </t>
    </r>
    <r>
      <rPr>
        <vertAlign val="superscript"/>
        <sz val="10"/>
        <rFont val="Arial"/>
        <family val="0"/>
      </rPr>
      <t>(10)</t>
    </r>
  </si>
  <si>
    <r>
      <t xml:space="preserve">Apprentissage </t>
    </r>
    <r>
      <rPr>
        <vertAlign val="superscript"/>
        <sz val="10"/>
        <rFont val="Arial"/>
        <family val="0"/>
      </rPr>
      <t>(11)</t>
    </r>
  </si>
  <si>
    <r>
      <t>Formation continue (au moins 10 salariés)</t>
    </r>
    <r>
      <rPr>
        <vertAlign val="superscript"/>
        <sz val="10"/>
        <rFont val="Arial"/>
        <family val="0"/>
      </rPr>
      <t>(12)</t>
    </r>
  </si>
  <si>
    <r>
      <t>Formation continue (moins de 10 salariés)</t>
    </r>
    <r>
      <rPr>
        <vertAlign val="superscript"/>
        <sz val="10"/>
        <rFont val="Arial"/>
        <family val="0"/>
      </rPr>
      <t>(12)</t>
    </r>
  </si>
  <si>
    <t>(1) Pour les salariés non fiscalement domiciliés en France, le taux de la cotisation salariale est de 5,5 %. En Alsace-Moselle, s'ajoute à la charge du salarié une cotisation calculée sur la totalité du salairedont le taux est de 1,50% au 1-1-2015.</t>
  </si>
  <si>
    <t>(2) Depuis le 1-1-2015, le taux de la cotisation d'allocations familiales est de 3,45 % pour les salariés dont l'employeur entre dans le champ d'application de la réduction Fillon et dont les rémunérations ou gains n'excèdent pas 1,6 Smic (CSS art. L 241-6-1).</t>
  </si>
  <si>
    <t>(3) L’assiette de la déduction forfaitaire pour frais professionnels est limitée à 4 plafonds annuels de sécurité sociale. Cette déduction ne s’applique pas à certaines sommes qui ne sont pas à proprement parler du salaire.</t>
  </si>
  <si>
    <t>(4) Pour les CDD conclus pour accroissement temporaire d'activité et les CDD d'usage, la part patronale de la contribution chômage est majorée si le contrat a une durée inférieure ou égale à 3 mois. La part patronale est dans ce cas portée à :</t>
  </si>
  <si>
    <t>- CDD conclus pour accroissement temporaire d'activité : 5,5% (7% si le contrat a une durée inférieure ou égale à 1 mois ;</t>
  </si>
  <si>
    <t>- CDD d'usage : 4,5 %</t>
  </si>
  <si>
    <t>(5) L’embauche en CDI d'un jeune de moins de 26 ans ouvre droit, après confirmation de la période d'essai, à une exonération temporaire de la contribution patronale chômage.</t>
  </si>
  <si>
    <t>(6) Les entreprises de travail temporaire sont soumises pour le personnel intérimaire à un taux de cotisation AGS spécifique de 0,03%.</t>
  </si>
  <si>
    <t>(7) Taux tenant compte du pourcentage d'appel de 125 %. Certaines entreprises cotisent à des taux supérieurs ou selon une répartition différente.</t>
  </si>
  <si>
    <t>(8) Pour les cadres dont la tranche B est faible ou nulle, des cotisations sont dues à l'Agirc au titre de la GMP.</t>
  </si>
  <si>
    <t>(9) Taux tenant compte du pourcentage d'appel de 125 % (certaines entreprises cotisent à un taux supérieur). Jusqu'à 20% la répartition est fixée par accord d'entreprise. Les 0,55 points suivants doivent être répartis comme suit : 0,19 pour l'employeur et 0,36 pour le salarié.</t>
  </si>
  <si>
    <t>(10) Non exigible dans la mesure où l'employeur est assujetti à la TVA. Des taux majorés s'appliquent au-delà des seuils revalorisés annuellement.</t>
  </si>
  <si>
    <t>(11) A la taxe proprement dite, s'ajoute une contribution supplémentaire à l'apprentissage (CSA). En Alsace-Moselle, le taux de la taxe d'apprentissage est ramené à 0,44 % au lieu de 0,68 %.</t>
  </si>
  <si>
    <t>(12) Taux spécial de 1,30 % pour les entreprises de travail temporaire d'au moins 10 salariés. Participations spécifiques de 1 % sur la rémunération des salariés sous contrat à durée déterminée et de 2,10 % sur la rémunération des intermitents du spectacle quel que soit l'effectif.</t>
  </si>
  <si>
    <t>TAUX 2015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</si>
</sst>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[$-40C]dddd\ d\ mmmm\ yyyy"/>
    <numFmt numFmtId="167" formatCode="_-* #,##0\ &quot;F&quot;_-;\-* #,##0\ &quot;F&quot;_-;_-* &quot;-&quot;\ &quot;F&quot;_-;_-@_-"/>
    <numFmt numFmtId="168" formatCode="_-* #,##0\ _F_-;\-* #,##0\ _F_-;_-* &quot;-&quot;\ _F_-;_-@_-"/>
    <numFmt numFmtId="169" formatCode="_-* #,##0.00\ &quot;F&quot;_-;\-* #,##0.00\ &quot;F&quot;_-;_-* &quot;-&quot;??\ &quot;F&quot;_-;_-@_-"/>
    <numFmt numFmtId="170" formatCode="_-* #,##0.00\ _F_-;\-* #,##0.00\ _F_-;_-* &quot;-&quot;??\ _F_-;_-@_-"/>
    <numFmt numFmtId="171" formatCode="0.000%"/>
    <numFmt numFmtId="172" formatCode="_-* #,##0.00\ [$€-1]_-;\-* #,##0.00\ [$€-1]_-;_-* &quot;-&quot;??\ [$€-1]_-;_-@_-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0"/>
    </font>
    <font>
      <vertAlign val="superscript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24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24997000396251678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164" fontId="0" fillId="33" borderId="13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164" fontId="4" fillId="33" borderId="16" xfId="0" applyNumberFormat="1" applyFont="1" applyFill="1" applyBorder="1" applyAlignment="1">
      <alignment/>
    </xf>
    <xf numFmtId="0" fontId="0" fillId="34" borderId="19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164" fontId="0" fillId="34" borderId="20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0" fontId="0" fillId="34" borderId="17" xfId="0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5" borderId="12" xfId="0" applyFill="1" applyBorder="1" applyAlignment="1">
      <alignment/>
    </xf>
    <xf numFmtId="164" fontId="3" fillId="35" borderId="17" xfId="0" applyNumberFormat="1" applyFon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1" fillId="35" borderId="21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164" fontId="0" fillId="35" borderId="20" xfId="0" applyNumberForma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5" fillId="35" borderId="25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4" fillId="35" borderId="13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7" fillId="0" borderId="19" xfId="0" applyFont="1" applyFill="1" applyBorder="1" applyAlignment="1">
      <alignment horizontal="left"/>
    </xf>
    <xf numFmtId="164" fontId="50" fillId="33" borderId="0" xfId="0" applyNumberFormat="1" applyFont="1" applyFill="1" applyBorder="1" applyAlignment="1">
      <alignment/>
    </xf>
    <xf numFmtId="0" fontId="0" fillId="36" borderId="10" xfId="0" applyFill="1" applyBorder="1" applyAlignment="1" applyProtection="1">
      <alignment/>
      <protection locked="0"/>
    </xf>
    <xf numFmtId="164" fontId="0" fillId="36" borderId="10" xfId="0" applyNumberFormat="1" applyFill="1" applyBorder="1" applyAlignment="1" applyProtection="1">
      <alignment/>
      <protection locked="0"/>
    </xf>
    <xf numFmtId="0" fontId="4" fillId="35" borderId="0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51" fillId="34" borderId="25" xfId="0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0" fontId="51" fillId="34" borderId="17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3" borderId="19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52" fillId="34" borderId="25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0" fontId="52" fillId="34" borderId="17" xfId="0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1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8" fillId="0" borderId="27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0" xfId="0" applyBorder="1" applyAlignment="1">
      <alignment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8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Monétaire 2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457200</xdr:colOff>
      <xdr:row>2</xdr:row>
      <xdr:rowOff>9525</xdr:rowOff>
    </xdr:to>
    <xdr:pic>
      <xdr:nvPicPr>
        <xdr:cNvPr id="1" name="Picture 1" descr="separat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5791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N10" sqref="N10"/>
    </sheetView>
  </sheetViews>
  <sheetFormatPr defaultColWidth="11.421875" defaultRowHeight="12.75"/>
  <cols>
    <col min="6" max="6" width="12.00390625" style="0" bestFit="1" customWidth="1"/>
    <col min="10" max="10" width="15.8515625" style="0" bestFit="1" customWidth="1"/>
  </cols>
  <sheetData>
    <row r="1" spans="1:10" ht="18" thickBot="1">
      <c r="A1" s="77" t="s">
        <v>54</v>
      </c>
      <c r="B1" s="78"/>
      <c r="C1" s="78"/>
      <c r="D1" s="78"/>
      <c r="E1" s="78"/>
      <c r="F1" s="78"/>
      <c r="G1" s="78"/>
      <c r="H1" s="78"/>
      <c r="I1" s="78"/>
      <c r="J1" s="79"/>
    </row>
    <row r="2" spans="1:12" ht="15.75" thickBot="1">
      <c r="A2" s="80" t="s">
        <v>1</v>
      </c>
      <c r="B2" s="81"/>
      <c r="C2" s="81"/>
      <c r="D2" s="81"/>
      <c r="E2" s="82"/>
      <c r="F2" s="80" t="s">
        <v>0</v>
      </c>
      <c r="G2" s="81"/>
      <c r="H2" s="81"/>
      <c r="I2" s="81"/>
      <c r="J2" s="82"/>
      <c r="L2" t="s">
        <v>57</v>
      </c>
    </row>
    <row r="3" spans="1:10" ht="15">
      <c r="A3" s="83" t="s">
        <v>2</v>
      </c>
      <c r="B3" s="84"/>
      <c r="C3" s="85" t="s">
        <v>53</v>
      </c>
      <c r="D3" s="85"/>
      <c r="E3" s="86"/>
      <c r="F3" s="83" t="s">
        <v>7</v>
      </c>
      <c r="G3" s="84"/>
      <c r="H3" s="87"/>
      <c r="I3" s="87"/>
      <c r="J3" s="88"/>
    </row>
    <row r="4" spans="1:12" ht="15">
      <c r="A4" s="89" t="s">
        <v>3</v>
      </c>
      <c r="B4" s="90"/>
      <c r="C4" s="91"/>
      <c r="D4" s="91"/>
      <c r="E4" s="92"/>
      <c r="F4" s="89" t="s">
        <v>3</v>
      </c>
      <c r="G4" s="90"/>
      <c r="H4" s="91"/>
      <c r="I4" s="91"/>
      <c r="J4" s="92"/>
      <c r="L4" t="s">
        <v>58</v>
      </c>
    </row>
    <row r="5" spans="1:12" ht="15">
      <c r="A5" s="89" t="s">
        <v>32</v>
      </c>
      <c r="B5" s="90"/>
      <c r="C5" s="91"/>
      <c r="D5" s="91"/>
      <c r="E5" s="92"/>
      <c r="F5" s="89" t="s">
        <v>8</v>
      </c>
      <c r="G5" s="90"/>
      <c r="H5" s="91"/>
      <c r="I5" s="91"/>
      <c r="J5" s="92"/>
      <c r="L5" t="s">
        <v>166</v>
      </c>
    </row>
    <row r="6" spans="1:10" ht="15">
      <c r="A6" s="89" t="s">
        <v>4</v>
      </c>
      <c r="B6" s="90"/>
      <c r="C6" s="91"/>
      <c r="D6" s="91"/>
      <c r="E6" s="92"/>
      <c r="F6" s="89" t="s">
        <v>9</v>
      </c>
      <c r="G6" s="90"/>
      <c r="H6" s="91"/>
      <c r="I6" s="91"/>
      <c r="J6" s="92"/>
    </row>
    <row r="7" spans="1:10" ht="15">
      <c r="A7" s="89" t="s">
        <v>5</v>
      </c>
      <c r="B7" s="90"/>
      <c r="C7" s="93"/>
      <c r="D7" s="91"/>
      <c r="E7" s="92"/>
      <c r="F7" s="89" t="s">
        <v>10</v>
      </c>
      <c r="G7" s="90"/>
      <c r="H7" s="91"/>
      <c r="I7" s="91"/>
      <c r="J7" s="92"/>
    </row>
    <row r="8" spans="1:10" ht="15">
      <c r="A8" s="89" t="s">
        <v>6</v>
      </c>
      <c r="B8" s="90"/>
      <c r="C8" s="91"/>
      <c r="D8" s="91"/>
      <c r="E8" s="92"/>
      <c r="F8" s="89" t="s">
        <v>11</v>
      </c>
      <c r="G8" s="90"/>
      <c r="H8" s="91"/>
      <c r="I8" s="91"/>
      <c r="J8" s="92"/>
    </row>
    <row r="9" spans="1:10" ht="13.5" thickBot="1">
      <c r="A9" s="45"/>
      <c r="B9" s="8"/>
      <c r="C9" s="8"/>
      <c r="D9" s="8"/>
      <c r="E9" s="9"/>
      <c r="F9" s="8"/>
      <c r="G9" s="8"/>
      <c r="H9" s="94"/>
      <c r="I9" s="94"/>
      <c r="J9" s="95"/>
    </row>
    <row r="10" spans="1:10" ht="12.75">
      <c r="A10" s="46"/>
      <c r="B10" s="47"/>
      <c r="C10" s="47"/>
      <c r="D10" s="47"/>
      <c r="E10" s="47"/>
      <c r="F10" s="47"/>
      <c r="G10" s="47"/>
      <c r="H10" s="48"/>
      <c r="I10" s="48"/>
      <c r="J10" s="49"/>
    </row>
    <row r="11" spans="1:10" ht="12.75">
      <c r="A11" s="96" t="s">
        <v>12</v>
      </c>
      <c r="B11" s="97"/>
      <c r="C11" s="98"/>
      <c r="D11" s="62">
        <v>151.67</v>
      </c>
      <c r="E11" s="63">
        <v>11</v>
      </c>
      <c r="F11" s="4">
        <f>D11*E11</f>
        <v>1668.37</v>
      </c>
      <c r="G11" s="10" t="s">
        <v>28</v>
      </c>
      <c r="H11" s="63">
        <v>2946</v>
      </c>
      <c r="I11" s="2"/>
      <c r="J11" s="12"/>
    </row>
    <row r="12" spans="1:10" ht="12.75">
      <c r="A12" s="99" t="s">
        <v>26</v>
      </c>
      <c r="B12" s="97"/>
      <c r="C12" s="98"/>
      <c r="D12" s="62">
        <v>0</v>
      </c>
      <c r="E12" s="4">
        <f>E11*1.25</f>
        <v>13.75</v>
      </c>
      <c r="F12" s="4">
        <f>D12*E12</f>
        <v>0</v>
      </c>
      <c r="G12" s="2"/>
      <c r="H12" s="2"/>
      <c r="I12" s="2"/>
      <c r="J12" s="11"/>
    </row>
    <row r="13" spans="1:10" ht="12.75" customHeight="1">
      <c r="A13" s="99" t="s">
        <v>27</v>
      </c>
      <c r="B13" s="97"/>
      <c r="C13" s="98"/>
      <c r="D13" s="62">
        <v>0</v>
      </c>
      <c r="E13" s="4">
        <f>E11*1.5</f>
        <v>16.5</v>
      </c>
      <c r="F13" s="4">
        <f>D13*E13</f>
        <v>0</v>
      </c>
      <c r="G13" s="2"/>
      <c r="H13" s="2"/>
      <c r="I13" s="2"/>
      <c r="J13" s="11"/>
    </row>
    <row r="14" spans="1:10" ht="39.75" customHeight="1">
      <c r="A14" s="100" t="s">
        <v>13</v>
      </c>
      <c r="B14" s="101"/>
      <c r="C14" s="101"/>
      <c r="D14" s="101"/>
      <c r="E14" s="101"/>
      <c r="F14" s="59">
        <f>F11+F12+F13</f>
        <v>1668.37</v>
      </c>
      <c r="G14" s="2"/>
      <c r="H14" s="61">
        <f>F14-H11</f>
        <v>-1277.63</v>
      </c>
      <c r="I14" s="2"/>
      <c r="J14" s="11"/>
    </row>
    <row r="15" spans="1:10" ht="13.5" thickBot="1">
      <c r="A15" s="40"/>
      <c r="B15" s="41"/>
      <c r="C15" s="41"/>
      <c r="D15" s="41"/>
      <c r="E15" s="41"/>
      <c r="F15" s="42"/>
      <c r="G15" s="43"/>
      <c r="H15" s="43"/>
      <c r="I15" s="43"/>
      <c r="J15" s="44"/>
    </row>
    <row r="16" spans="1:10" ht="13.5" thickBot="1">
      <c r="A16" s="27"/>
      <c r="B16" s="28"/>
      <c r="C16" s="28"/>
      <c r="D16" s="28"/>
      <c r="E16" s="28"/>
      <c r="F16" s="29"/>
      <c r="G16" s="8"/>
      <c r="H16" s="8"/>
      <c r="I16" s="8"/>
      <c r="J16" s="9"/>
    </row>
    <row r="17" spans="1:10" ht="25.5" customHeight="1" thickBot="1">
      <c r="A17" s="35"/>
      <c r="B17" s="36"/>
      <c r="C17" s="36"/>
      <c r="D17" s="36"/>
      <c r="E17" s="36"/>
      <c r="F17" s="39"/>
      <c r="G17" s="3"/>
      <c r="H17" s="3"/>
      <c r="I17" s="3"/>
      <c r="J17" s="14"/>
    </row>
    <row r="18" spans="1:10" ht="13.5" thickBot="1">
      <c r="A18" s="102" t="s">
        <v>15</v>
      </c>
      <c r="B18" s="103"/>
      <c r="C18" s="103"/>
      <c r="D18" s="104"/>
      <c r="E18" s="108" t="s">
        <v>14</v>
      </c>
      <c r="F18" s="109"/>
      <c r="G18" s="110"/>
      <c r="H18" s="108" t="s">
        <v>16</v>
      </c>
      <c r="I18" s="111"/>
      <c r="J18" s="110"/>
    </row>
    <row r="19" spans="1:10" ht="78" customHeight="1" thickBot="1">
      <c r="A19" s="105"/>
      <c r="B19" s="106"/>
      <c r="C19" s="106"/>
      <c r="D19" s="107"/>
      <c r="E19" s="21" t="s">
        <v>29</v>
      </c>
      <c r="F19" s="22" t="s">
        <v>30</v>
      </c>
      <c r="G19" s="23" t="s">
        <v>31</v>
      </c>
      <c r="H19" s="24" t="s">
        <v>29</v>
      </c>
      <c r="I19" s="22" t="s">
        <v>30</v>
      </c>
      <c r="J19" s="25" t="s">
        <v>31</v>
      </c>
    </row>
    <row r="20" spans="1:11" ht="12.75" customHeight="1">
      <c r="A20" s="112" t="s">
        <v>49</v>
      </c>
      <c r="B20" s="113"/>
      <c r="C20" s="113"/>
      <c r="D20" s="114"/>
      <c r="E20" s="56">
        <f>$G$17*97%</f>
        <v>0</v>
      </c>
      <c r="F20" s="17">
        <v>0.024</v>
      </c>
      <c r="G20" s="5">
        <f>E20*F20</f>
        <v>0</v>
      </c>
      <c r="H20" s="30"/>
      <c r="I20" s="17"/>
      <c r="J20" s="11"/>
      <c r="K20" t="s">
        <v>55</v>
      </c>
    </row>
    <row r="21" spans="1:11" ht="27" customHeight="1">
      <c r="A21" s="99" t="s">
        <v>50</v>
      </c>
      <c r="B21" s="97"/>
      <c r="C21" s="97"/>
      <c r="D21" s="97"/>
      <c r="E21" s="57">
        <f>$G$17*97%</f>
        <v>0</v>
      </c>
      <c r="F21" s="18">
        <v>0.005</v>
      </c>
      <c r="G21" s="5">
        <f>E21*F21</f>
        <v>0</v>
      </c>
      <c r="H21" s="6"/>
      <c r="I21" s="18"/>
      <c r="J21" s="11"/>
      <c r="K21" t="s">
        <v>55</v>
      </c>
    </row>
    <row r="22" spans="1:11" ht="38.25" customHeight="1">
      <c r="A22" s="99" t="s">
        <v>33</v>
      </c>
      <c r="B22" s="97"/>
      <c r="C22" s="97"/>
      <c r="D22" s="97"/>
      <c r="E22" s="57">
        <f>$G$17*97%</f>
        <v>0</v>
      </c>
      <c r="F22" s="18">
        <v>0.051</v>
      </c>
      <c r="G22" s="5">
        <f>E22*F22</f>
        <v>0</v>
      </c>
      <c r="H22" s="6"/>
      <c r="I22" s="18"/>
      <c r="J22" s="11"/>
      <c r="K22" t="s">
        <v>55</v>
      </c>
    </row>
    <row r="23" spans="1:10" ht="38.25" customHeight="1">
      <c r="A23" s="115" t="s">
        <v>24</v>
      </c>
      <c r="B23" s="116"/>
      <c r="C23" s="116"/>
      <c r="D23" s="116"/>
      <c r="E23" s="6"/>
      <c r="F23" s="18"/>
      <c r="G23" s="5"/>
      <c r="H23" s="6"/>
      <c r="I23" s="18"/>
      <c r="J23" s="11"/>
    </row>
    <row r="24" spans="1:11" ht="12.75">
      <c r="A24" s="96" t="s">
        <v>17</v>
      </c>
      <c r="B24" s="97"/>
      <c r="C24" s="97"/>
      <c r="D24" s="97"/>
      <c r="E24" s="6">
        <f>$G$17</f>
        <v>0</v>
      </c>
      <c r="F24" s="18">
        <v>0.0075</v>
      </c>
      <c r="G24" s="5">
        <f>E24*F24</f>
        <v>0</v>
      </c>
      <c r="H24" s="6">
        <f>$G$17</f>
        <v>0</v>
      </c>
      <c r="I24" s="18">
        <v>0.128</v>
      </c>
      <c r="J24" s="12">
        <f>H24*I24</f>
        <v>0</v>
      </c>
      <c r="K24" t="s">
        <v>55</v>
      </c>
    </row>
    <row r="25" spans="1:11" ht="12.75" customHeight="1">
      <c r="A25" s="99" t="s">
        <v>34</v>
      </c>
      <c r="B25" s="97"/>
      <c r="C25" s="97"/>
      <c r="D25" s="97"/>
      <c r="E25" s="6">
        <f>$G$17</f>
        <v>0</v>
      </c>
      <c r="F25" s="18">
        <v>0.001</v>
      </c>
      <c r="G25" s="5">
        <f>E25*F25</f>
        <v>0</v>
      </c>
      <c r="H25" s="6"/>
      <c r="I25" s="18"/>
      <c r="J25" s="12"/>
      <c r="K25" t="s">
        <v>55</v>
      </c>
    </row>
    <row r="26" spans="1:10" ht="12.75" customHeight="1">
      <c r="A26" s="115" t="s">
        <v>35</v>
      </c>
      <c r="B26" s="116"/>
      <c r="C26" s="116"/>
      <c r="D26" s="116"/>
      <c r="E26" s="6"/>
      <c r="F26" s="18"/>
      <c r="G26" s="5"/>
      <c r="H26" s="6"/>
      <c r="I26" s="18"/>
      <c r="J26" s="12"/>
    </row>
    <row r="27" spans="1:10" ht="12.75" customHeight="1">
      <c r="A27" s="99" t="s">
        <v>47</v>
      </c>
      <c r="B27" s="97"/>
      <c r="C27" s="97"/>
      <c r="D27" s="97"/>
      <c r="E27" s="6">
        <f>$G$17</f>
        <v>0</v>
      </c>
      <c r="F27" s="18">
        <v>0.0675</v>
      </c>
      <c r="G27" s="5">
        <f>E27*F27</f>
        <v>0</v>
      </c>
      <c r="H27" s="6">
        <f>$G$17</f>
        <v>0</v>
      </c>
      <c r="I27" s="18">
        <v>0.016</v>
      </c>
      <c r="J27" s="12">
        <f>H27*I27</f>
        <v>0</v>
      </c>
    </row>
    <row r="28" spans="1:10" ht="12.75">
      <c r="A28" s="99" t="s">
        <v>48</v>
      </c>
      <c r="B28" s="97"/>
      <c r="C28" s="97"/>
      <c r="D28" s="97"/>
      <c r="E28" s="6"/>
      <c r="F28" s="18"/>
      <c r="G28" s="5"/>
      <c r="H28" s="6">
        <f>IF(H14&gt;0,H11,F14)</f>
        <v>1668.37</v>
      </c>
      <c r="I28" s="18">
        <v>0.084</v>
      </c>
      <c r="J28" s="12">
        <f>H28*I28</f>
        <v>140.14308</v>
      </c>
    </row>
    <row r="29" spans="1:11" ht="12.75">
      <c r="A29" s="99" t="s">
        <v>36</v>
      </c>
      <c r="B29" s="97"/>
      <c r="C29" s="97"/>
      <c r="D29" s="97"/>
      <c r="E29" s="6"/>
      <c r="F29" s="18"/>
      <c r="G29" s="5"/>
      <c r="H29" s="6">
        <f>$G$17</f>
        <v>0</v>
      </c>
      <c r="I29" s="18">
        <v>0</v>
      </c>
      <c r="J29" s="12">
        <f>H29*I29</f>
        <v>0</v>
      </c>
      <c r="K29" t="s">
        <v>56</v>
      </c>
    </row>
    <row r="30" spans="1:10" ht="12.75">
      <c r="A30" s="99" t="s">
        <v>37</v>
      </c>
      <c r="B30" s="97"/>
      <c r="C30" s="97"/>
      <c r="D30" s="97"/>
      <c r="E30" s="6"/>
      <c r="F30" s="18"/>
      <c r="G30" s="5"/>
      <c r="H30" s="6">
        <f>$G$17</f>
        <v>0</v>
      </c>
      <c r="I30" s="18">
        <v>0.054</v>
      </c>
      <c r="J30" s="12">
        <f>H30*I30</f>
        <v>0</v>
      </c>
    </row>
    <row r="31" spans="1:10" ht="12.75">
      <c r="A31" s="115" t="s">
        <v>38</v>
      </c>
      <c r="B31" s="116"/>
      <c r="C31" s="116"/>
      <c r="D31" s="116"/>
      <c r="E31" s="6"/>
      <c r="F31" s="18"/>
      <c r="G31" s="5"/>
      <c r="H31" s="6"/>
      <c r="I31" s="18"/>
      <c r="J31" s="12"/>
    </row>
    <row r="32" spans="1:11" ht="12.75">
      <c r="A32" s="99" t="s">
        <v>44</v>
      </c>
      <c r="B32" s="97"/>
      <c r="C32" s="97"/>
      <c r="D32" s="97"/>
      <c r="E32" s="6"/>
      <c r="F32" s="18"/>
      <c r="G32" s="5"/>
      <c r="H32" s="6">
        <f>$G$17</f>
        <v>0</v>
      </c>
      <c r="I32" s="18">
        <v>0.004</v>
      </c>
      <c r="J32" s="12">
        <f>H32*I32</f>
        <v>0</v>
      </c>
      <c r="K32" t="s">
        <v>55</v>
      </c>
    </row>
    <row r="33" spans="1:11" ht="12.75">
      <c r="A33" s="99" t="s">
        <v>45</v>
      </c>
      <c r="B33" s="97"/>
      <c r="C33" s="97"/>
      <c r="D33" s="97"/>
      <c r="E33" s="6"/>
      <c r="F33" s="18"/>
      <c r="G33" s="5"/>
      <c r="H33" s="6">
        <f>$G$17</f>
        <v>0</v>
      </c>
      <c r="I33" s="18">
        <v>0.001</v>
      </c>
      <c r="J33" s="12">
        <f>H33*I33</f>
        <v>0</v>
      </c>
      <c r="K33" t="s">
        <v>55</v>
      </c>
    </row>
    <row r="34" spans="1:10" ht="12.75">
      <c r="A34" s="115" t="s">
        <v>18</v>
      </c>
      <c r="B34" s="116"/>
      <c r="C34" s="116"/>
      <c r="D34" s="116"/>
      <c r="E34" s="55"/>
      <c r="F34" s="55"/>
      <c r="G34" s="5"/>
      <c r="H34" s="6"/>
      <c r="I34" s="18"/>
      <c r="J34" s="12"/>
    </row>
    <row r="35" spans="1:11" ht="12.75">
      <c r="A35" s="99" t="s">
        <v>39</v>
      </c>
      <c r="B35" s="97"/>
      <c r="C35" s="97"/>
      <c r="D35" s="97"/>
      <c r="E35" s="6">
        <f>IF(F14&gt;H11,H11,F14)</f>
        <v>1668.37</v>
      </c>
      <c r="F35" s="18">
        <v>0.024</v>
      </c>
      <c r="G35" s="5">
        <f>E35*F35</f>
        <v>40.04088</v>
      </c>
      <c r="H35" s="6">
        <f>E35</f>
        <v>1668.37</v>
      </c>
      <c r="I35" s="18">
        <v>0.04</v>
      </c>
      <c r="J35" s="12">
        <f>H35*I35</f>
        <v>66.73479999999999</v>
      </c>
      <c r="K35" t="s">
        <v>55</v>
      </c>
    </row>
    <row r="36" spans="1:10" ht="12.75">
      <c r="A36" s="99" t="s">
        <v>51</v>
      </c>
      <c r="B36" s="97"/>
      <c r="C36" s="97"/>
      <c r="D36" s="97"/>
      <c r="E36" s="6">
        <f>IF(H14&gt;0,H14,0)</f>
        <v>0</v>
      </c>
      <c r="F36" s="18">
        <v>0.024</v>
      </c>
      <c r="G36" s="5">
        <f>E36*F36</f>
        <v>0</v>
      </c>
      <c r="H36" s="6">
        <f>E36</f>
        <v>0</v>
      </c>
      <c r="I36" s="18">
        <v>0.04</v>
      </c>
      <c r="J36" s="12">
        <f>H36*I36</f>
        <v>0</v>
      </c>
    </row>
    <row r="37" spans="1:10" ht="12.75">
      <c r="A37" s="99" t="s">
        <v>40</v>
      </c>
      <c r="B37" s="97"/>
      <c r="C37" s="97"/>
      <c r="D37" s="97"/>
      <c r="E37" s="54"/>
      <c r="F37" s="18"/>
      <c r="G37" s="5"/>
      <c r="H37" s="6">
        <f>$G$17</f>
        <v>0</v>
      </c>
      <c r="I37" s="18">
        <v>0.3</v>
      </c>
      <c r="J37" s="12">
        <f>H37*I37</f>
        <v>0</v>
      </c>
    </row>
    <row r="38" spans="1:10" ht="12.75">
      <c r="A38" s="115" t="s">
        <v>19</v>
      </c>
      <c r="B38" s="116"/>
      <c r="C38" s="116"/>
      <c r="D38" s="116"/>
      <c r="E38" s="6"/>
      <c r="F38" s="18"/>
      <c r="G38" s="5"/>
      <c r="H38" s="6"/>
      <c r="I38" s="20"/>
      <c r="J38" s="15"/>
    </row>
    <row r="39" spans="1:11" ht="12.75">
      <c r="A39" s="99" t="s">
        <v>41</v>
      </c>
      <c r="B39" s="97"/>
      <c r="C39" s="97"/>
      <c r="D39" s="97"/>
      <c r="E39" s="6">
        <f>E35</f>
        <v>1668.37</v>
      </c>
      <c r="F39" s="18">
        <v>0.038</v>
      </c>
      <c r="G39" s="5">
        <f>E39*F39</f>
        <v>63.398059999999994</v>
      </c>
      <c r="H39" s="6">
        <f>E39</f>
        <v>1668.37</v>
      </c>
      <c r="I39" s="18">
        <v>0.057</v>
      </c>
      <c r="J39" s="12">
        <f>H39*I39</f>
        <v>95.09709</v>
      </c>
      <c r="K39" t="s">
        <v>55</v>
      </c>
    </row>
    <row r="40" spans="1:10" ht="12.75" customHeight="1">
      <c r="A40" s="99" t="s">
        <v>42</v>
      </c>
      <c r="B40" s="97"/>
      <c r="C40" s="97"/>
      <c r="D40" s="97"/>
      <c r="E40" s="6">
        <f>E36</f>
        <v>0</v>
      </c>
      <c r="F40" s="18">
        <v>0.086</v>
      </c>
      <c r="G40" s="5">
        <f>E40*F40</f>
        <v>0</v>
      </c>
      <c r="H40" s="6">
        <f>E40</f>
        <v>0</v>
      </c>
      <c r="I40" s="18">
        <v>0.139</v>
      </c>
      <c r="J40" s="12">
        <f>H40*I40</f>
        <v>0</v>
      </c>
    </row>
    <row r="41" spans="1:10" ht="14.25" customHeight="1">
      <c r="A41" s="96" t="s">
        <v>20</v>
      </c>
      <c r="B41" s="97"/>
      <c r="C41" s="97"/>
      <c r="D41" s="97"/>
      <c r="E41" s="6">
        <f>$G$17</f>
        <v>0</v>
      </c>
      <c r="F41" s="18">
        <v>0.00024</v>
      </c>
      <c r="G41" s="5">
        <f>E41*F41</f>
        <v>0</v>
      </c>
      <c r="H41" s="6">
        <f>$G$17</f>
        <v>0</v>
      </c>
      <c r="I41" s="18">
        <v>0.00036</v>
      </c>
      <c r="J41" s="12">
        <f>H41*I41</f>
        <v>0</v>
      </c>
    </row>
    <row r="42" spans="1:10" ht="14.25" customHeight="1">
      <c r="A42" s="96" t="s">
        <v>21</v>
      </c>
      <c r="B42" s="97"/>
      <c r="C42" s="97"/>
      <c r="D42" s="97"/>
      <c r="E42" s="6"/>
      <c r="F42" s="18"/>
      <c r="G42" s="5"/>
      <c r="H42" s="6">
        <f>$G$17</f>
        <v>0</v>
      </c>
      <c r="I42" s="18">
        <v>0.015</v>
      </c>
      <c r="J42" s="12">
        <f>H42*I42</f>
        <v>0</v>
      </c>
    </row>
    <row r="43" spans="1:10" ht="14.25" customHeight="1" thickBot="1">
      <c r="A43" s="117" t="s">
        <v>22</v>
      </c>
      <c r="B43" s="118"/>
      <c r="C43" s="118"/>
      <c r="D43" s="118"/>
      <c r="E43" s="16">
        <f>$G$17</f>
        <v>0</v>
      </c>
      <c r="F43" s="19">
        <v>0.0013</v>
      </c>
      <c r="G43" s="42">
        <f>E43*F43</f>
        <v>0</v>
      </c>
      <c r="H43" s="16">
        <f>$G$17</f>
        <v>0</v>
      </c>
      <c r="I43" s="19">
        <v>0.0022</v>
      </c>
      <c r="J43" s="12">
        <f>H43*I43</f>
        <v>0</v>
      </c>
    </row>
    <row r="44" spans="1:10" ht="27" customHeight="1" thickBot="1">
      <c r="A44" s="80" t="s">
        <v>25</v>
      </c>
      <c r="B44" s="81"/>
      <c r="C44" s="81"/>
      <c r="D44" s="82"/>
      <c r="E44" s="1"/>
      <c r="F44" s="1"/>
      <c r="G44" s="58">
        <f>SUM(G20:G43)</f>
        <v>103.43894</v>
      </c>
      <c r="H44" s="1"/>
      <c r="I44" s="1"/>
      <c r="J44" s="26">
        <f>SUM(J20:J43)</f>
        <v>301.97497</v>
      </c>
    </row>
    <row r="45" spans="1:10" ht="39.75" customHeight="1" thickBot="1">
      <c r="A45" s="119"/>
      <c r="B45" s="120"/>
      <c r="C45" s="120"/>
      <c r="D45" s="120"/>
      <c r="E45" s="1"/>
      <c r="F45" s="1"/>
      <c r="G45" s="1"/>
      <c r="H45" s="1"/>
      <c r="I45" s="1"/>
      <c r="J45" s="13"/>
    </row>
    <row r="46" spans="1:10" ht="27" customHeight="1" thickBot="1">
      <c r="A46" s="121"/>
      <c r="B46" s="122"/>
      <c r="C46" s="122"/>
      <c r="D46" s="122"/>
      <c r="E46" s="7"/>
      <c r="F46" s="7"/>
      <c r="G46" s="7"/>
      <c r="H46" s="7"/>
      <c r="I46" s="7"/>
      <c r="J46" s="31"/>
    </row>
    <row r="47" spans="1:10" ht="13.5" thickBot="1">
      <c r="A47" s="35"/>
      <c r="B47" s="36"/>
      <c r="C47" s="36"/>
      <c r="D47" s="36"/>
      <c r="E47" s="3"/>
      <c r="F47" s="3"/>
      <c r="G47" s="3"/>
      <c r="H47" s="3"/>
      <c r="I47" s="3"/>
      <c r="J47" s="14"/>
    </row>
    <row r="48" spans="1:10" ht="21" thickBot="1">
      <c r="A48" s="32"/>
      <c r="B48" s="33"/>
      <c r="C48" s="33"/>
      <c r="D48" s="33"/>
      <c r="E48" s="3"/>
      <c r="F48" s="14"/>
      <c r="G48" s="50" t="s">
        <v>23</v>
      </c>
      <c r="H48" s="37"/>
      <c r="I48" s="37"/>
      <c r="J48" s="38">
        <f>F14-G44</f>
        <v>1564.93106</v>
      </c>
    </row>
    <row r="49" spans="1:10" ht="21">
      <c r="A49" s="32"/>
      <c r="B49" s="33"/>
      <c r="C49" s="33"/>
      <c r="D49" s="33"/>
      <c r="E49" s="3"/>
      <c r="F49" s="3"/>
      <c r="G49" s="33"/>
      <c r="H49" s="3"/>
      <c r="I49" s="3"/>
      <c r="J49" s="52"/>
    </row>
    <row r="50" spans="1:10" ht="21">
      <c r="A50" s="60" t="s">
        <v>52</v>
      </c>
      <c r="B50" s="33"/>
      <c r="C50" s="33"/>
      <c r="D50" s="33"/>
      <c r="E50" s="3"/>
      <c r="F50" s="3"/>
      <c r="G50" s="64" t="s">
        <v>46</v>
      </c>
      <c r="H50" s="51"/>
      <c r="I50" s="51"/>
      <c r="J50" s="53">
        <f>J48+G20</f>
        <v>1564.93106</v>
      </c>
    </row>
    <row r="51" spans="1:10" ht="21" thickBot="1">
      <c r="A51" s="32"/>
      <c r="B51" s="33"/>
      <c r="C51" s="33"/>
      <c r="D51" s="33"/>
      <c r="E51" s="3"/>
      <c r="F51" s="3"/>
      <c r="G51" s="34"/>
      <c r="H51" s="3"/>
      <c r="I51" s="3"/>
      <c r="J51" s="14"/>
    </row>
    <row r="52" spans="1:10" ht="13.5" thickBot="1">
      <c r="A52" s="123" t="s">
        <v>43</v>
      </c>
      <c r="B52" s="124"/>
      <c r="C52" s="124"/>
      <c r="D52" s="124"/>
      <c r="E52" s="124"/>
      <c r="F52" s="124"/>
      <c r="G52" s="124"/>
      <c r="H52" s="124"/>
      <c r="I52" s="124"/>
      <c r="J52" s="125"/>
    </row>
  </sheetData>
  <sheetProtection/>
  <mergeCells count="63">
    <mergeCell ref="A44:D44"/>
    <mergeCell ref="A45:D45"/>
    <mergeCell ref="A46:D46"/>
    <mergeCell ref="A52:J52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2:C12"/>
    <mergeCell ref="A13:C13"/>
    <mergeCell ref="A14:E14"/>
    <mergeCell ref="A18:D19"/>
    <mergeCell ref="E18:G18"/>
    <mergeCell ref="H18:J18"/>
    <mergeCell ref="A8:B8"/>
    <mergeCell ref="C8:E8"/>
    <mergeCell ref="F8:G8"/>
    <mergeCell ref="H8:J8"/>
    <mergeCell ref="H9:J9"/>
    <mergeCell ref="A11:C11"/>
    <mergeCell ref="A6:B6"/>
    <mergeCell ref="C6:E6"/>
    <mergeCell ref="F6:G6"/>
    <mergeCell ref="H6:J6"/>
    <mergeCell ref="A7:B7"/>
    <mergeCell ref="C7:E7"/>
    <mergeCell ref="F7:G7"/>
    <mergeCell ref="H7:J7"/>
    <mergeCell ref="A4:B4"/>
    <mergeCell ref="C4:E4"/>
    <mergeCell ref="F4:G4"/>
    <mergeCell ref="H4:J4"/>
    <mergeCell ref="A5:B5"/>
    <mergeCell ref="C5:E5"/>
    <mergeCell ref="F5:G5"/>
    <mergeCell ref="H5:J5"/>
    <mergeCell ref="A1:J1"/>
    <mergeCell ref="A2:E2"/>
    <mergeCell ref="F2:J2"/>
    <mergeCell ref="A3:B3"/>
    <mergeCell ref="C3:E3"/>
    <mergeCell ref="F3:G3"/>
    <mergeCell ref="H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6">
      <selection activeCell="K17" sqref="K17"/>
    </sheetView>
  </sheetViews>
  <sheetFormatPr defaultColWidth="11.421875" defaultRowHeight="12.75"/>
  <sheetData>
    <row r="1" ht="12.75">
      <c r="A1" t="s">
        <v>59</v>
      </c>
    </row>
    <row r="3" spans="1:6" ht="12.75">
      <c r="A3" s="126" t="s">
        <v>60</v>
      </c>
      <c r="B3" s="127"/>
      <c r="C3" s="66" t="s">
        <v>61</v>
      </c>
      <c r="D3" s="132" t="s">
        <v>63</v>
      </c>
      <c r="E3" s="133"/>
      <c r="F3" s="139" t="s">
        <v>64</v>
      </c>
    </row>
    <row r="4" spans="1:6" ht="12.75">
      <c r="A4" s="128"/>
      <c r="B4" s="129"/>
      <c r="C4" s="67" t="s">
        <v>62</v>
      </c>
      <c r="D4" s="69" t="s">
        <v>65</v>
      </c>
      <c r="E4" s="69" t="s">
        <v>66</v>
      </c>
      <c r="F4" s="140"/>
    </row>
    <row r="5" spans="1:6" ht="12.75">
      <c r="A5" s="130"/>
      <c r="B5" s="131"/>
      <c r="C5" s="68"/>
      <c r="D5" s="70" t="s">
        <v>62</v>
      </c>
      <c r="E5" s="70" t="s">
        <v>62</v>
      </c>
      <c r="F5" s="141"/>
    </row>
    <row r="6" spans="1:6" ht="12.75" customHeight="1">
      <c r="A6" s="142" t="s">
        <v>67</v>
      </c>
      <c r="B6" s="143"/>
      <c r="C6" s="143"/>
      <c r="D6" s="143"/>
      <c r="E6" s="143"/>
      <c r="F6" s="144"/>
    </row>
    <row r="7" spans="1:6" ht="39.75" customHeight="1">
      <c r="A7" s="134" t="s">
        <v>68</v>
      </c>
      <c r="B7" s="135"/>
      <c r="C7" s="71">
        <v>13.55</v>
      </c>
      <c r="D7" s="71">
        <v>12.8</v>
      </c>
      <c r="E7" s="71">
        <v>0.75</v>
      </c>
      <c r="F7" s="145" t="s">
        <v>69</v>
      </c>
    </row>
    <row r="8" spans="1:6" ht="12.75" customHeight="1">
      <c r="A8" s="134" t="s">
        <v>70</v>
      </c>
      <c r="B8" s="135"/>
      <c r="C8" s="71">
        <v>0.3</v>
      </c>
      <c r="D8" s="71">
        <v>0.3</v>
      </c>
      <c r="E8" s="71"/>
      <c r="F8" s="146"/>
    </row>
    <row r="9" spans="1:6" ht="12.75" customHeight="1">
      <c r="A9" s="134" t="s">
        <v>71</v>
      </c>
      <c r="B9" s="135"/>
      <c r="C9" s="71">
        <v>5.4</v>
      </c>
      <c r="D9" s="71">
        <v>5.4</v>
      </c>
      <c r="E9" s="71"/>
      <c r="F9" s="146"/>
    </row>
    <row r="10" spans="1:6" ht="25.5" customHeight="1">
      <c r="A10" s="134" t="s">
        <v>72</v>
      </c>
      <c r="B10" s="135"/>
      <c r="C10" s="71">
        <v>1.7</v>
      </c>
      <c r="D10" s="71">
        <v>1.6</v>
      </c>
      <c r="E10" s="71">
        <v>0.1</v>
      </c>
      <c r="F10" s="146"/>
    </row>
    <row r="11" spans="1:6" ht="12.75" customHeight="1">
      <c r="A11" s="134" t="s">
        <v>36</v>
      </c>
      <c r="B11" s="135"/>
      <c r="C11" s="148" t="s">
        <v>73</v>
      </c>
      <c r="D11" s="149"/>
      <c r="E11" s="150"/>
      <c r="F11" s="147"/>
    </row>
    <row r="12" spans="1:6" ht="78" customHeight="1">
      <c r="A12" s="134" t="s">
        <v>74</v>
      </c>
      <c r="B12" s="135"/>
      <c r="C12" s="71">
        <v>7.5</v>
      </c>
      <c r="D12" s="71"/>
      <c r="E12" s="71">
        <v>7.5</v>
      </c>
      <c r="F12" s="145" t="s">
        <v>75</v>
      </c>
    </row>
    <row r="13" spans="1:6" ht="12.75" customHeight="1">
      <c r="A13" s="134" t="s">
        <v>76</v>
      </c>
      <c r="B13" s="135"/>
      <c r="C13" s="71">
        <v>0.5</v>
      </c>
      <c r="D13" s="71"/>
      <c r="E13" s="71">
        <v>0.5</v>
      </c>
      <c r="F13" s="147"/>
    </row>
    <row r="14" spans="1:6" ht="27" customHeight="1">
      <c r="A14" s="134" t="s">
        <v>77</v>
      </c>
      <c r="B14" s="135"/>
      <c r="C14" s="71">
        <v>15.15</v>
      </c>
      <c r="D14" s="71">
        <v>8.4</v>
      </c>
      <c r="E14" s="71">
        <v>6.75</v>
      </c>
      <c r="F14" s="145" t="s">
        <v>78</v>
      </c>
    </row>
    <row r="15" spans="1:6" ht="38.25" customHeight="1">
      <c r="A15" s="134" t="s">
        <v>79</v>
      </c>
      <c r="B15" s="135"/>
      <c r="C15" s="71">
        <v>0.1</v>
      </c>
      <c r="D15" s="71">
        <v>0.1</v>
      </c>
      <c r="E15" s="71"/>
      <c r="F15" s="146"/>
    </row>
    <row r="16" spans="1:6" ht="38.25" customHeight="1">
      <c r="A16" s="134" t="s">
        <v>80</v>
      </c>
      <c r="B16" s="135"/>
      <c r="C16" s="71">
        <v>0.4</v>
      </c>
      <c r="D16" s="71" t="s">
        <v>81</v>
      </c>
      <c r="E16" s="71"/>
      <c r="F16" s="147"/>
    </row>
    <row r="17" spans="1:6" ht="52.5">
      <c r="A17" s="134" t="s">
        <v>82</v>
      </c>
      <c r="B17" s="135"/>
      <c r="C17" s="71">
        <v>0.5</v>
      </c>
      <c r="D17" s="71">
        <v>0.5</v>
      </c>
      <c r="E17" s="71"/>
      <c r="F17" s="71" t="s">
        <v>83</v>
      </c>
    </row>
    <row r="18" spans="1:6" ht="12.75" customHeight="1">
      <c r="A18" s="134" t="s">
        <v>84</v>
      </c>
      <c r="B18" s="135"/>
      <c r="C18" s="71">
        <v>6.4</v>
      </c>
      <c r="D18" s="71">
        <v>4</v>
      </c>
      <c r="E18" s="71">
        <v>2.4</v>
      </c>
      <c r="F18" s="145" t="s">
        <v>85</v>
      </c>
    </row>
    <row r="19" spans="1:6" ht="12.75" customHeight="1">
      <c r="A19" s="134" t="s">
        <v>86</v>
      </c>
      <c r="B19" s="135"/>
      <c r="C19" s="71">
        <v>0.3</v>
      </c>
      <c r="D19" s="71">
        <v>0.3</v>
      </c>
      <c r="E19" s="71"/>
      <c r="F19" s="147"/>
    </row>
    <row r="20" spans="1:6" ht="12.75" customHeight="1">
      <c r="A20" s="142" t="s">
        <v>87</v>
      </c>
      <c r="B20" s="143"/>
      <c r="C20" s="143"/>
      <c r="D20" s="143"/>
      <c r="E20" s="143"/>
      <c r="F20" s="144"/>
    </row>
    <row r="21" spans="1:6" ht="15">
      <c r="A21" s="136" t="s">
        <v>88</v>
      </c>
      <c r="B21" s="72" t="s">
        <v>89</v>
      </c>
      <c r="C21" s="71">
        <v>7.5</v>
      </c>
      <c r="D21" s="71">
        <v>4.5</v>
      </c>
      <c r="E21" s="71">
        <v>3</v>
      </c>
      <c r="F21" s="145" t="s">
        <v>78</v>
      </c>
    </row>
    <row r="22" spans="1:6" ht="39">
      <c r="A22" s="137"/>
      <c r="B22" s="72" t="s">
        <v>90</v>
      </c>
      <c r="C22" s="71">
        <v>1.5</v>
      </c>
      <c r="D22" s="71">
        <v>1.5</v>
      </c>
      <c r="E22" s="71"/>
      <c r="F22" s="146"/>
    </row>
    <row r="23" spans="1:6" ht="12.75">
      <c r="A23" s="137"/>
      <c r="B23" s="72" t="s">
        <v>91</v>
      </c>
      <c r="C23" s="71">
        <v>2</v>
      </c>
      <c r="D23" s="71">
        <v>1.2</v>
      </c>
      <c r="E23" s="71">
        <v>0.8</v>
      </c>
      <c r="F23" s="147"/>
    </row>
    <row r="24" spans="1:6" ht="15">
      <c r="A24" s="137"/>
      <c r="B24" s="72" t="s">
        <v>92</v>
      </c>
      <c r="C24" s="71">
        <v>20.3</v>
      </c>
      <c r="D24" s="71">
        <v>12.6</v>
      </c>
      <c r="E24" s="71">
        <v>7.7</v>
      </c>
      <c r="F24" s="145" t="s">
        <v>93</v>
      </c>
    </row>
    <row r="25" spans="1:6" ht="12.75">
      <c r="A25" s="137"/>
      <c r="B25" s="72" t="s">
        <v>94</v>
      </c>
      <c r="C25" s="71">
        <v>2.2</v>
      </c>
      <c r="D25" s="71">
        <v>1.3</v>
      </c>
      <c r="E25" s="71">
        <v>0.9</v>
      </c>
      <c r="F25" s="147"/>
    </row>
    <row r="26" spans="1:6" ht="26.25">
      <c r="A26" s="137"/>
      <c r="B26" s="72" t="s">
        <v>95</v>
      </c>
      <c r="C26" s="71">
        <v>0.06</v>
      </c>
      <c r="D26" s="71">
        <v>0.036</v>
      </c>
      <c r="E26" s="71">
        <v>0.024</v>
      </c>
      <c r="F26" s="71" t="s">
        <v>85</v>
      </c>
    </row>
    <row r="27" spans="1:6" ht="26.25">
      <c r="A27" s="137"/>
      <c r="B27" s="72" t="s">
        <v>96</v>
      </c>
      <c r="C27" s="71">
        <v>20.3</v>
      </c>
      <c r="D27" s="148" t="s">
        <v>97</v>
      </c>
      <c r="E27" s="150"/>
      <c r="F27" s="71" t="s">
        <v>98</v>
      </c>
    </row>
    <row r="28" spans="1:6" ht="12.75">
      <c r="A28" s="138"/>
      <c r="B28" s="72" t="s">
        <v>22</v>
      </c>
      <c r="C28" s="71">
        <v>0.35</v>
      </c>
      <c r="D28" s="71">
        <v>0.22</v>
      </c>
      <c r="E28" s="71">
        <v>0.13</v>
      </c>
      <c r="F28" s="71" t="s">
        <v>99</v>
      </c>
    </row>
    <row r="29" spans="1:6" ht="15">
      <c r="A29" s="136" t="s">
        <v>100</v>
      </c>
      <c r="B29" s="72" t="s">
        <v>101</v>
      </c>
      <c r="C29" s="71">
        <v>7.5</v>
      </c>
      <c r="D29" s="71">
        <v>4.5</v>
      </c>
      <c r="E29" s="71">
        <v>3</v>
      </c>
      <c r="F29" s="145" t="s">
        <v>102</v>
      </c>
    </row>
    <row r="30" spans="1:6" ht="12.75">
      <c r="A30" s="137"/>
      <c r="B30" s="72" t="s">
        <v>103</v>
      </c>
      <c r="C30" s="71">
        <v>2</v>
      </c>
      <c r="D30" s="71">
        <v>1.2</v>
      </c>
      <c r="E30" s="71">
        <v>0.8</v>
      </c>
      <c r="F30" s="147"/>
    </row>
    <row r="31" spans="1:6" ht="15">
      <c r="A31" s="137"/>
      <c r="B31" s="72" t="s">
        <v>104</v>
      </c>
      <c r="C31" s="71">
        <v>20</v>
      </c>
      <c r="D31" s="71">
        <v>12</v>
      </c>
      <c r="E31" s="71">
        <v>8</v>
      </c>
      <c r="F31" s="145" t="s">
        <v>105</v>
      </c>
    </row>
    <row r="32" spans="1:6" ht="12.75">
      <c r="A32" s="138"/>
      <c r="B32" s="72" t="s">
        <v>106</v>
      </c>
      <c r="C32" s="71">
        <v>2.2</v>
      </c>
      <c r="D32" s="71">
        <v>1.3</v>
      </c>
      <c r="E32" s="71">
        <v>0.9</v>
      </c>
      <c r="F32" s="147"/>
    </row>
    <row r="33" spans="1:6" ht="12.75" customHeight="1">
      <c r="A33" s="142" t="s">
        <v>107</v>
      </c>
      <c r="B33" s="143"/>
      <c r="C33" s="143"/>
      <c r="D33" s="143"/>
      <c r="E33" s="143"/>
      <c r="F33" s="144"/>
    </row>
    <row r="34" spans="1:6" ht="14.25" customHeight="1">
      <c r="A34" s="134" t="s">
        <v>108</v>
      </c>
      <c r="B34" s="135"/>
      <c r="C34" s="71">
        <v>4.25</v>
      </c>
      <c r="D34" s="71">
        <v>4.25</v>
      </c>
      <c r="E34" s="145"/>
      <c r="F34" s="145" t="s">
        <v>69</v>
      </c>
    </row>
    <row r="35" spans="1:6" ht="14.25" customHeight="1">
      <c r="A35" s="134" t="s">
        <v>109</v>
      </c>
      <c r="B35" s="135"/>
      <c r="C35" s="71">
        <v>0.45</v>
      </c>
      <c r="D35" s="71">
        <v>0.45</v>
      </c>
      <c r="E35" s="146"/>
      <c r="F35" s="146"/>
    </row>
    <row r="36" spans="1:6" ht="14.25" customHeight="1">
      <c r="A36" s="134" t="s">
        <v>110</v>
      </c>
      <c r="B36" s="135"/>
      <c r="C36" s="71">
        <v>0.5</v>
      </c>
      <c r="D36" s="71">
        <v>0.5</v>
      </c>
      <c r="E36" s="146"/>
      <c r="F36" s="146"/>
    </row>
    <row r="37" spans="1:6" ht="27" customHeight="1">
      <c r="A37" s="151" t="s">
        <v>111</v>
      </c>
      <c r="B37" s="152"/>
      <c r="C37" s="71">
        <v>1.6</v>
      </c>
      <c r="D37" s="71">
        <v>1.6</v>
      </c>
      <c r="E37" s="146"/>
      <c r="F37" s="146"/>
    </row>
    <row r="38" spans="1:6" ht="39.75" customHeight="1">
      <c r="A38" s="151" t="s">
        <v>112</v>
      </c>
      <c r="B38" s="152"/>
      <c r="C38" s="71">
        <v>1.05</v>
      </c>
      <c r="D38" s="71">
        <v>1.05</v>
      </c>
      <c r="E38" s="146"/>
      <c r="F38" s="146"/>
    </row>
    <row r="39" spans="1:6" ht="27" customHeight="1">
      <c r="A39" s="151" t="s">
        <v>113</v>
      </c>
      <c r="B39" s="152"/>
      <c r="C39" s="71">
        <v>0.55</v>
      </c>
      <c r="D39" s="71">
        <v>0.55</v>
      </c>
      <c r="E39" s="146"/>
      <c r="F39" s="146"/>
    </row>
    <row r="40" spans="1:6" ht="12.75">
      <c r="A40" s="65"/>
      <c r="B40" s="73"/>
      <c r="C40" s="73"/>
      <c r="D40" s="73"/>
      <c r="E40" s="147"/>
      <c r="F40" s="147"/>
    </row>
  </sheetData>
  <sheetProtection/>
  <mergeCells count="39">
    <mergeCell ref="A38:B38"/>
    <mergeCell ref="A39:B39"/>
    <mergeCell ref="A29:A32"/>
    <mergeCell ref="F29:F30"/>
    <mergeCell ref="F31:F32"/>
    <mergeCell ref="A33:F33"/>
    <mergeCell ref="A34:B34"/>
    <mergeCell ref="E34:E40"/>
    <mergeCell ref="F34:F40"/>
    <mergeCell ref="A35:B35"/>
    <mergeCell ref="A36:B36"/>
    <mergeCell ref="A37:B37"/>
    <mergeCell ref="A17:B17"/>
    <mergeCell ref="A18:B18"/>
    <mergeCell ref="F18:F19"/>
    <mergeCell ref="A19:B19"/>
    <mergeCell ref="A20:F20"/>
    <mergeCell ref="A21:A28"/>
    <mergeCell ref="F21:F23"/>
    <mergeCell ref="F24:F25"/>
    <mergeCell ref="D27:E27"/>
    <mergeCell ref="C11:E11"/>
    <mergeCell ref="A12:B12"/>
    <mergeCell ref="F12:F13"/>
    <mergeCell ref="A13:B13"/>
    <mergeCell ref="A14:B14"/>
    <mergeCell ref="F14:F16"/>
    <mergeCell ref="A15:B15"/>
    <mergeCell ref="A16:B16"/>
    <mergeCell ref="A3:B5"/>
    <mergeCell ref="D3:E3"/>
    <mergeCell ref="F3:F5"/>
    <mergeCell ref="A6:F6"/>
    <mergeCell ref="A7:B7"/>
    <mergeCell ref="F7:F11"/>
    <mergeCell ref="A8:B8"/>
    <mergeCell ref="A9:B9"/>
    <mergeCell ref="A10:B10"/>
    <mergeCell ref="A11:B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H14" sqref="H14"/>
    </sheetView>
  </sheetViews>
  <sheetFormatPr defaultColWidth="11.421875" defaultRowHeight="12.75"/>
  <sheetData>
    <row r="1" spans="1:6" ht="12.75">
      <c r="A1" s="126" t="s">
        <v>60</v>
      </c>
      <c r="B1" s="127"/>
      <c r="C1" s="74" t="s">
        <v>61</v>
      </c>
      <c r="D1" s="132" t="s">
        <v>63</v>
      </c>
      <c r="E1" s="133"/>
      <c r="F1" s="139" t="s">
        <v>64</v>
      </c>
    </row>
    <row r="2" spans="1:6" ht="12.75">
      <c r="A2" s="128"/>
      <c r="B2" s="129"/>
      <c r="C2" s="75" t="s">
        <v>62</v>
      </c>
      <c r="D2" s="69" t="s">
        <v>65</v>
      </c>
      <c r="E2" s="69" t="s">
        <v>66</v>
      </c>
      <c r="F2" s="140"/>
    </row>
    <row r="3" spans="1:6" ht="12.75">
      <c r="A3" s="130"/>
      <c r="B3" s="131"/>
      <c r="C3" s="76"/>
      <c r="D3" s="70" t="s">
        <v>62</v>
      </c>
      <c r="E3" s="70" t="s">
        <v>62</v>
      </c>
      <c r="F3" s="141"/>
    </row>
    <row r="4" spans="1:6" ht="12.75" customHeight="1">
      <c r="A4" s="142" t="s">
        <v>67</v>
      </c>
      <c r="B4" s="143"/>
      <c r="C4" s="143"/>
      <c r="D4" s="143"/>
      <c r="E4" s="143"/>
      <c r="F4" s="144"/>
    </row>
    <row r="5" spans="1:6" ht="39.75" customHeight="1">
      <c r="A5" s="134" t="s">
        <v>68</v>
      </c>
      <c r="B5" s="135"/>
      <c r="C5" s="71">
        <v>13.55</v>
      </c>
      <c r="D5" s="71">
        <v>12.8</v>
      </c>
      <c r="E5" s="71">
        <v>0.75</v>
      </c>
      <c r="F5" s="145" t="s">
        <v>69</v>
      </c>
    </row>
    <row r="6" spans="1:6" ht="12.75" customHeight="1">
      <c r="A6" s="134" t="s">
        <v>70</v>
      </c>
      <c r="B6" s="135"/>
      <c r="C6" s="71">
        <v>0.3</v>
      </c>
      <c r="D6" s="71">
        <v>0.3</v>
      </c>
      <c r="E6" s="71"/>
      <c r="F6" s="146"/>
    </row>
    <row r="7" spans="1:6" ht="12.75" customHeight="1">
      <c r="A7" s="134" t="s">
        <v>71</v>
      </c>
      <c r="B7" s="135"/>
      <c r="C7" s="71">
        <v>5.25</v>
      </c>
      <c r="D7" s="71">
        <v>5.25</v>
      </c>
      <c r="E7" s="71"/>
      <c r="F7" s="146"/>
    </row>
    <row r="8" spans="1:6" ht="25.5" customHeight="1">
      <c r="A8" s="134" t="s">
        <v>72</v>
      </c>
      <c r="B8" s="135"/>
      <c r="C8" s="71">
        <v>2</v>
      </c>
      <c r="D8" s="71">
        <v>1.75</v>
      </c>
      <c r="E8" s="71">
        <v>0.25</v>
      </c>
      <c r="F8" s="146"/>
    </row>
    <row r="9" spans="1:6" ht="12.75" customHeight="1">
      <c r="A9" s="134" t="s">
        <v>36</v>
      </c>
      <c r="B9" s="135"/>
      <c r="C9" s="148" t="s">
        <v>73</v>
      </c>
      <c r="D9" s="149"/>
      <c r="E9" s="150"/>
      <c r="F9" s="147"/>
    </row>
    <row r="10" spans="1:6" ht="78" customHeight="1">
      <c r="A10" s="134" t="s">
        <v>74</v>
      </c>
      <c r="B10" s="135"/>
      <c r="C10" s="71">
        <v>7.5</v>
      </c>
      <c r="D10" s="71"/>
      <c r="E10" s="71">
        <v>7.5</v>
      </c>
      <c r="F10" s="145" t="s">
        <v>75</v>
      </c>
    </row>
    <row r="11" spans="1:6" ht="12.75" customHeight="1">
      <c r="A11" s="134" t="s">
        <v>76</v>
      </c>
      <c r="B11" s="135"/>
      <c r="C11" s="71">
        <v>0.5</v>
      </c>
      <c r="D11" s="71"/>
      <c r="E11" s="71">
        <v>0.5</v>
      </c>
      <c r="F11" s="147"/>
    </row>
    <row r="12" spans="1:6" ht="27" customHeight="1">
      <c r="A12" s="134" t="s">
        <v>114</v>
      </c>
      <c r="B12" s="135"/>
      <c r="C12" s="71">
        <v>15.25</v>
      </c>
      <c r="D12" s="71">
        <v>8.45</v>
      </c>
      <c r="E12" s="71">
        <v>6.8</v>
      </c>
      <c r="F12" s="145" t="s">
        <v>78</v>
      </c>
    </row>
    <row r="13" spans="1:6" ht="38.25" customHeight="1">
      <c r="A13" s="134" t="s">
        <v>79</v>
      </c>
      <c r="B13" s="135"/>
      <c r="C13" s="71">
        <v>0.1</v>
      </c>
      <c r="D13" s="71">
        <v>0.1</v>
      </c>
      <c r="E13" s="71"/>
      <c r="F13" s="146"/>
    </row>
    <row r="14" spans="1:6" ht="38.25" customHeight="1">
      <c r="A14" s="134" t="s">
        <v>80</v>
      </c>
      <c r="B14" s="135"/>
      <c r="C14" s="71">
        <v>0.4</v>
      </c>
      <c r="D14" s="71" t="s">
        <v>115</v>
      </c>
      <c r="E14" s="71"/>
      <c r="F14" s="147"/>
    </row>
    <row r="15" spans="1:6" ht="52.5">
      <c r="A15" s="134" t="s">
        <v>82</v>
      </c>
      <c r="B15" s="135"/>
      <c r="C15" s="71">
        <v>0.5</v>
      </c>
      <c r="D15" s="71">
        <v>0.5</v>
      </c>
      <c r="E15" s="71"/>
      <c r="F15" s="71" t="s">
        <v>83</v>
      </c>
    </row>
    <row r="16" spans="1:6" ht="12.75" customHeight="1">
      <c r="A16" s="134" t="s">
        <v>116</v>
      </c>
      <c r="B16" s="135"/>
      <c r="C16" s="71">
        <v>6.4</v>
      </c>
      <c r="D16" s="71">
        <v>4</v>
      </c>
      <c r="E16" s="71">
        <v>2.4</v>
      </c>
      <c r="F16" s="145" t="s">
        <v>85</v>
      </c>
    </row>
    <row r="17" spans="1:6" ht="12.75" customHeight="1">
      <c r="A17" s="134" t="s">
        <v>117</v>
      </c>
      <c r="B17" s="135"/>
      <c r="C17" s="71">
        <v>0.3</v>
      </c>
      <c r="D17" s="71">
        <v>0.3</v>
      </c>
      <c r="E17" s="71"/>
      <c r="F17" s="147"/>
    </row>
    <row r="18" spans="1:6" ht="12.75" customHeight="1">
      <c r="A18" s="142" t="s">
        <v>87</v>
      </c>
      <c r="B18" s="143"/>
      <c r="C18" s="143"/>
      <c r="D18" s="143"/>
      <c r="E18" s="143"/>
      <c r="F18" s="144"/>
    </row>
    <row r="19" spans="1:6" ht="15">
      <c r="A19" s="136" t="s">
        <v>88</v>
      </c>
      <c r="B19" s="72" t="s">
        <v>118</v>
      </c>
      <c r="C19" s="71">
        <v>7.63</v>
      </c>
      <c r="D19" s="71">
        <v>4.58</v>
      </c>
      <c r="E19" s="71">
        <v>3.05</v>
      </c>
      <c r="F19" s="145" t="s">
        <v>78</v>
      </c>
    </row>
    <row r="20" spans="1:6" ht="39">
      <c r="A20" s="137"/>
      <c r="B20" s="72" t="s">
        <v>90</v>
      </c>
      <c r="C20" s="71">
        <v>1.5</v>
      </c>
      <c r="D20" s="71">
        <v>1.5</v>
      </c>
      <c r="E20" s="71"/>
      <c r="F20" s="146"/>
    </row>
    <row r="21" spans="1:6" ht="12.75">
      <c r="A21" s="137"/>
      <c r="B21" s="72" t="s">
        <v>91</v>
      </c>
      <c r="C21" s="71">
        <v>2</v>
      </c>
      <c r="D21" s="71">
        <v>1.2</v>
      </c>
      <c r="E21" s="71">
        <v>0.8</v>
      </c>
      <c r="F21" s="147"/>
    </row>
    <row r="22" spans="1:6" ht="30.75">
      <c r="A22" s="137"/>
      <c r="B22" s="72" t="s">
        <v>119</v>
      </c>
      <c r="C22" s="71">
        <v>20.43</v>
      </c>
      <c r="D22" s="71">
        <v>12.68</v>
      </c>
      <c r="E22" s="71">
        <v>7.75</v>
      </c>
      <c r="F22" s="145" t="s">
        <v>93</v>
      </c>
    </row>
    <row r="23" spans="1:6" ht="12.75">
      <c r="A23" s="137"/>
      <c r="B23" s="72" t="s">
        <v>94</v>
      </c>
      <c r="C23" s="71">
        <v>2.2</v>
      </c>
      <c r="D23" s="71">
        <v>1.3</v>
      </c>
      <c r="E23" s="71">
        <v>0.9</v>
      </c>
      <c r="F23" s="147"/>
    </row>
    <row r="24" spans="1:6" ht="26.25">
      <c r="A24" s="137"/>
      <c r="B24" s="72" t="s">
        <v>95</v>
      </c>
      <c r="C24" s="71">
        <v>0.06</v>
      </c>
      <c r="D24" s="71">
        <v>0.036</v>
      </c>
      <c r="E24" s="71">
        <v>0.024</v>
      </c>
      <c r="F24" s="71" t="s">
        <v>85</v>
      </c>
    </row>
    <row r="25" spans="1:6" ht="26.25">
      <c r="A25" s="137"/>
      <c r="B25" s="72" t="s">
        <v>120</v>
      </c>
      <c r="C25" s="71">
        <v>20.43</v>
      </c>
      <c r="D25" s="148">
        <v>-8</v>
      </c>
      <c r="E25" s="150"/>
      <c r="F25" s="71" t="s">
        <v>98</v>
      </c>
    </row>
    <row r="26" spans="1:6" ht="12.75">
      <c r="A26" s="138"/>
      <c r="B26" s="72" t="s">
        <v>22</v>
      </c>
      <c r="C26" s="71">
        <v>0.35</v>
      </c>
      <c r="D26" s="71">
        <v>0.22</v>
      </c>
      <c r="E26" s="71">
        <v>0.13</v>
      </c>
      <c r="F26" s="71" t="s">
        <v>99</v>
      </c>
    </row>
    <row r="27" spans="1:6" ht="15">
      <c r="A27" s="136" t="s">
        <v>100</v>
      </c>
      <c r="B27" s="72" t="s">
        <v>121</v>
      </c>
      <c r="C27" s="71">
        <v>7.63</v>
      </c>
      <c r="D27" s="71">
        <v>4.58</v>
      </c>
      <c r="E27" s="71">
        <v>3.05</v>
      </c>
      <c r="F27" s="145" t="s">
        <v>102</v>
      </c>
    </row>
    <row r="28" spans="1:6" ht="12.75">
      <c r="A28" s="137"/>
      <c r="B28" s="72" t="s">
        <v>103</v>
      </c>
      <c r="C28" s="71">
        <v>2</v>
      </c>
      <c r="D28" s="71">
        <v>1.2</v>
      </c>
      <c r="E28" s="71">
        <v>0.8</v>
      </c>
      <c r="F28" s="147"/>
    </row>
    <row r="29" spans="1:6" ht="15">
      <c r="A29" s="137"/>
      <c r="B29" s="72" t="s">
        <v>122</v>
      </c>
      <c r="C29" s="71">
        <v>20.13</v>
      </c>
      <c r="D29" s="71">
        <v>12.08</v>
      </c>
      <c r="E29" s="71">
        <v>8.05</v>
      </c>
      <c r="F29" s="145" t="s">
        <v>105</v>
      </c>
    </row>
    <row r="30" spans="1:6" ht="12.75">
      <c r="A30" s="138"/>
      <c r="B30" s="72" t="s">
        <v>106</v>
      </c>
      <c r="C30" s="71">
        <v>2.2</v>
      </c>
      <c r="D30" s="71">
        <v>1.3</v>
      </c>
      <c r="E30" s="71">
        <v>0.9</v>
      </c>
      <c r="F30" s="147"/>
    </row>
    <row r="31" spans="1:6" ht="12.75" customHeight="1">
      <c r="A31" s="142" t="s">
        <v>107</v>
      </c>
      <c r="B31" s="143"/>
      <c r="C31" s="143"/>
      <c r="D31" s="143"/>
      <c r="E31" s="143"/>
      <c r="F31" s="144"/>
    </row>
    <row r="32" spans="1:6" ht="14.25" customHeight="1">
      <c r="A32" s="134" t="s">
        <v>123</v>
      </c>
      <c r="B32" s="135"/>
      <c r="C32" s="71">
        <v>4.25</v>
      </c>
      <c r="D32" s="71">
        <v>4.25</v>
      </c>
      <c r="E32" s="145"/>
      <c r="F32" s="145" t="s">
        <v>69</v>
      </c>
    </row>
    <row r="33" spans="1:6" ht="25.5" customHeight="1">
      <c r="A33" s="134" t="s">
        <v>124</v>
      </c>
      <c r="B33" s="135"/>
      <c r="C33" s="71">
        <v>0.45</v>
      </c>
      <c r="D33" s="71">
        <v>0.45</v>
      </c>
      <c r="E33" s="146"/>
      <c r="F33" s="146"/>
    </row>
    <row r="34" spans="1:6" ht="14.25" customHeight="1">
      <c r="A34" s="134" t="s">
        <v>110</v>
      </c>
      <c r="B34" s="135"/>
      <c r="C34" s="71">
        <v>0.68</v>
      </c>
      <c r="D34" s="71">
        <v>0.68</v>
      </c>
      <c r="E34" s="146"/>
      <c r="F34" s="146"/>
    </row>
    <row r="35" spans="1:6" ht="27" customHeight="1">
      <c r="A35" s="151" t="s">
        <v>111</v>
      </c>
      <c r="B35" s="152"/>
      <c r="C35" s="71">
        <v>1.6</v>
      </c>
      <c r="D35" s="71">
        <v>1.6</v>
      </c>
      <c r="E35" s="146"/>
      <c r="F35" s="146"/>
    </row>
    <row r="36" spans="1:6" ht="39.75" customHeight="1">
      <c r="A36" s="151" t="s">
        <v>112</v>
      </c>
      <c r="B36" s="152"/>
      <c r="C36" s="71">
        <v>1.05</v>
      </c>
      <c r="D36" s="71">
        <v>1.05</v>
      </c>
      <c r="E36" s="146"/>
      <c r="F36" s="146"/>
    </row>
    <row r="37" spans="1:6" ht="27" customHeight="1">
      <c r="A37" s="151" t="s">
        <v>113</v>
      </c>
      <c r="B37" s="152"/>
      <c r="C37" s="71">
        <v>0.55</v>
      </c>
      <c r="D37" s="71">
        <v>0.55</v>
      </c>
      <c r="E37" s="146"/>
      <c r="F37" s="146"/>
    </row>
    <row r="38" spans="1:6" ht="12.75">
      <c r="A38" s="65"/>
      <c r="B38" s="73"/>
      <c r="C38" s="73"/>
      <c r="D38" s="73"/>
      <c r="E38" s="147"/>
      <c r="F38" s="147"/>
    </row>
    <row r="40" ht="12.75">
      <c r="A40" t="s">
        <v>125</v>
      </c>
    </row>
    <row r="42" ht="15">
      <c r="A42" t="s">
        <v>126</v>
      </c>
    </row>
    <row r="44" ht="12.75">
      <c r="A44" t="s">
        <v>127</v>
      </c>
    </row>
    <row r="46" ht="12.75">
      <c r="A46" t="s">
        <v>128</v>
      </c>
    </row>
    <row r="48" ht="12.75">
      <c r="A48" t="s">
        <v>129</v>
      </c>
    </row>
    <row r="50" ht="15">
      <c r="A50" t="s">
        <v>130</v>
      </c>
    </row>
    <row r="52" ht="12.75">
      <c r="A52" t="s">
        <v>131</v>
      </c>
    </row>
    <row r="54" ht="12.75">
      <c r="A54" t="s">
        <v>132</v>
      </c>
    </row>
    <row r="56" ht="12.75">
      <c r="A56" t="s">
        <v>133</v>
      </c>
    </row>
    <row r="58" ht="12.75">
      <c r="A58" t="s">
        <v>134</v>
      </c>
    </row>
    <row r="60" ht="12.75">
      <c r="A60" t="s">
        <v>135</v>
      </c>
    </row>
    <row r="62" ht="12.75">
      <c r="A62" t="s">
        <v>136</v>
      </c>
    </row>
  </sheetData>
  <sheetProtection/>
  <mergeCells count="39">
    <mergeCell ref="A1:B3"/>
    <mergeCell ref="D1:E1"/>
    <mergeCell ref="F1:F3"/>
    <mergeCell ref="A4:F4"/>
    <mergeCell ref="A5:B5"/>
    <mergeCell ref="F5:F9"/>
    <mergeCell ref="A6:B6"/>
    <mergeCell ref="A7:B7"/>
    <mergeCell ref="A8:B8"/>
    <mergeCell ref="A9:B9"/>
    <mergeCell ref="D25:E25"/>
    <mergeCell ref="C9:E9"/>
    <mergeCell ref="A10:B10"/>
    <mergeCell ref="F10:F11"/>
    <mergeCell ref="A11:B11"/>
    <mergeCell ref="A12:B12"/>
    <mergeCell ref="F12:F14"/>
    <mergeCell ref="A13:B13"/>
    <mergeCell ref="A14:B14"/>
    <mergeCell ref="A34:B34"/>
    <mergeCell ref="A35:B35"/>
    <mergeCell ref="A15:B15"/>
    <mergeCell ref="A16:B16"/>
    <mergeCell ref="F16:F17"/>
    <mergeCell ref="A17:B17"/>
    <mergeCell ref="A18:F18"/>
    <mergeCell ref="A19:A26"/>
    <mergeCell ref="F19:F21"/>
    <mergeCell ref="F22:F23"/>
    <mergeCell ref="A36:B36"/>
    <mergeCell ref="A37:B37"/>
    <mergeCell ref="A27:A30"/>
    <mergeCell ref="F27:F28"/>
    <mergeCell ref="F29:F30"/>
    <mergeCell ref="A31:F31"/>
    <mergeCell ref="A32:B32"/>
    <mergeCell ref="E32:E38"/>
    <mergeCell ref="F32:F38"/>
    <mergeCell ref="A33:B3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35">
      <selection activeCell="H15" sqref="H15"/>
    </sheetView>
  </sheetViews>
  <sheetFormatPr defaultColWidth="11.421875" defaultRowHeight="12.75"/>
  <sheetData>
    <row r="1" ht="30">
      <c r="A1" s="153" t="s">
        <v>137</v>
      </c>
    </row>
    <row r="5" ht="12.75">
      <c r="A5" t="s">
        <v>59</v>
      </c>
    </row>
    <row r="7" ht="12.75">
      <c r="A7" t="s">
        <v>138</v>
      </c>
    </row>
    <row r="9" spans="1:6" ht="12.75" customHeight="1">
      <c r="A9" s="163" t="s">
        <v>60</v>
      </c>
      <c r="B9" s="164"/>
      <c r="C9" s="156" t="s">
        <v>61</v>
      </c>
      <c r="D9" s="169" t="s">
        <v>63</v>
      </c>
      <c r="E9" s="170"/>
      <c r="F9" s="171" t="s">
        <v>64</v>
      </c>
    </row>
    <row r="10" spans="1:6" ht="12.75">
      <c r="A10" s="165"/>
      <c r="B10" s="166"/>
      <c r="C10" s="157" t="s">
        <v>62</v>
      </c>
      <c r="D10" s="159" t="s">
        <v>65</v>
      </c>
      <c r="E10" s="159" t="s">
        <v>66</v>
      </c>
      <c r="F10" s="172"/>
    </row>
    <row r="11" spans="1:6" ht="12.75">
      <c r="A11" s="167"/>
      <c r="B11" s="168"/>
      <c r="C11" s="158"/>
      <c r="D11" s="160" t="s">
        <v>62</v>
      </c>
      <c r="E11" s="160" t="s">
        <v>62</v>
      </c>
      <c r="F11" s="173"/>
    </row>
    <row r="12" spans="1:6" ht="12.75" customHeight="1">
      <c r="A12" s="174" t="s">
        <v>67</v>
      </c>
      <c r="B12" s="175"/>
      <c r="C12" s="175"/>
      <c r="D12" s="175"/>
      <c r="E12" s="175"/>
      <c r="F12" s="176"/>
    </row>
    <row r="13" spans="1:6" ht="42" customHeight="1">
      <c r="A13" s="177" t="s">
        <v>68</v>
      </c>
      <c r="B13" s="178"/>
      <c r="C13" s="161">
        <v>13.55</v>
      </c>
      <c r="D13" s="161">
        <v>12.8</v>
      </c>
      <c r="E13" s="161">
        <v>0.75</v>
      </c>
      <c r="F13" s="179" t="s">
        <v>69</v>
      </c>
    </row>
    <row r="14" spans="1:6" ht="12.75" customHeight="1">
      <c r="A14" s="177" t="s">
        <v>70</v>
      </c>
      <c r="B14" s="178"/>
      <c r="C14" s="161">
        <v>0.3</v>
      </c>
      <c r="D14" s="161">
        <v>0.3</v>
      </c>
      <c r="E14" s="161"/>
      <c r="F14" s="180"/>
    </row>
    <row r="15" spans="1:6" ht="15" customHeight="1">
      <c r="A15" s="177" t="s">
        <v>139</v>
      </c>
      <c r="B15" s="178"/>
      <c r="C15" s="161">
        <v>5.25</v>
      </c>
      <c r="D15" s="161">
        <v>5.25</v>
      </c>
      <c r="E15" s="161"/>
      <c r="F15" s="180"/>
    </row>
    <row r="16" spans="1:6" ht="26.25" customHeight="1">
      <c r="A16" s="177" t="s">
        <v>72</v>
      </c>
      <c r="B16" s="178"/>
      <c r="C16" s="161">
        <v>2.1</v>
      </c>
      <c r="D16" s="161">
        <v>1.8</v>
      </c>
      <c r="E16" s="161">
        <v>0.3</v>
      </c>
      <c r="F16" s="180"/>
    </row>
    <row r="17" spans="1:6" ht="26.25" customHeight="1">
      <c r="A17" s="177" t="s">
        <v>140</v>
      </c>
      <c r="B17" s="178"/>
      <c r="C17" s="161">
        <v>0.5</v>
      </c>
      <c r="D17" s="161">
        <v>0.5</v>
      </c>
      <c r="E17" s="161"/>
      <c r="F17" s="181"/>
    </row>
    <row r="18" spans="1:6" ht="12.75" customHeight="1">
      <c r="A18" s="177" t="s">
        <v>36</v>
      </c>
      <c r="B18" s="178"/>
      <c r="C18" s="182" t="s">
        <v>73</v>
      </c>
      <c r="D18" s="183"/>
      <c r="E18" s="184"/>
      <c r="F18" s="155"/>
    </row>
    <row r="19" spans="1:6" ht="81" customHeight="1">
      <c r="A19" s="177" t="s">
        <v>74</v>
      </c>
      <c r="B19" s="178"/>
      <c r="C19" s="161">
        <v>7.5</v>
      </c>
      <c r="D19" s="161"/>
      <c r="E19" s="161">
        <v>7.5</v>
      </c>
      <c r="F19" s="179" t="s">
        <v>141</v>
      </c>
    </row>
    <row r="20" spans="1:6" ht="12.75" customHeight="1">
      <c r="A20" s="177" t="s">
        <v>76</v>
      </c>
      <c r="B20" s="178"/>
      <c r="C20" s="161">
        <v>0.5</v>
      </c>
      <c r="D20" s="161"/>
      <c r="E20" s="161">
        <v>0.5</v>
      </c>
      <c r="F20" s="181"/>
    </row>
    <row r="21" spans="1:6" ht="28.5" customHeight="1">
      <c r="A21" s="177" t="s">
        <v>114</v>
      </c>
      <c r="B21" s="178"/>
      <c r="C21" s="161">
        <v>15.35</v>
      </c>
      <c r="D21" s="161">
        <v>8.5</v>
      </c>
      <c r="E21" s="161">
        <v>6.85</v>
      </c>
      <c r="F21" s="179" t="s">
        <v>78</v>
      </c>
    </row>
    <row r="22" spans="1:6" ht="26.25" customHeight="1">
      <c r="A22" s="177" t="s">
        <v>142</v>
      </c>
      <c r="B22" s="178"/>
      <c r="C22" s="161">
        <v>0.1</v>
      </c>
      <c r="D22" s="161">
        <v>0.1</v>
      </c>
      <c r="E22" s="161"/>
      <c r="F22" s="181"/>
    </row>
    <row r="23" spans="1:6" ht="12.75" customHeight="1">
      <c r="A23" s="177" t="s">
        <v>143</v>
      </c>
      <c r="B23" s="178"/>
      <c r="C23" s="161">
        <v>6.4</v>
      </c>
      <c r="D23" s="161">
        <v>4</v>
      </c>
      <c r="E23" s="161">
        <v>2.4</v>
      </c>
      <c r="F23" s="179" t="s">
        <v>85</v>
      </c>
    </row>
    <row r="24" spans="1:6" ht="12.75" customHeight="1">
      <c r="A24" s="177" t="s">
        <v>144</v>
      </c>
      <c r="B24" s="178"/>
      <c r="C24" s="161">
        <v>0.3</v>
      </c>
      <c r="D24" s="161">
        <v>0.3</v>
      </c>
      <c r="E24" s="161"/>
      <c r="F24" s="181"/>
    </row>
    <row r="25" spans="1:6" ht="12.75" customHeight="1">
      <c r="A25" s="174" t="s">
        <v>87</v>
      </c>
      <c r="B25" s="175"/>
      <c r="C25" s="175"/>
      <c r="D25" s="175"/>
      <c r="E25" s="175"/>
      <c r="F25" s="176"/>
    </row>
    <row r="26" spans="1:6" ht="15">
      <c r="A26" s="185" t="s">
        <v>88</v>
      </c>
      <c r="B26" s="162" t="s">
        <v>145</v>
      </c>
      <c r="C26" s="161">
        <v>7.75</v>
      </c>
      <c r="D26" s="161">
        <v>4.65</v>
      </c>
      <c r="E26" s="161">
        <v>3.1</v>
      </c>
      <c r="F26" s="179" t="s">
        <v>78</v>
      </c>
    </row>
    <row r="27" spans="1:6" ht="39">
      <c r="A27" s="186"/>
      <c r="B27" s="162" t="s">
        <v>90</v>
      </c>
      <c r="C27" s="161">
        <v>1.5</v>
      </c>
      <c r="D27" s="161">
        <v>1.5</v>
      </c>
      <c r="E27" s="161"/>
      <c r="F27" s="180"/>
    </row>
    <row r="28" spans="1:6" ht="12.75">
      <c r="A28" s="186"/>
      <c r="B28" s="162" t="s">
        <v>91</v>
      </c>
      <c r="C28" s="161">
        <v>2</v>
      </c>
      <c r="D28" s="161">
        <v>1.2</v>
      </c>
      <c r="E28" s="161">
        <v>0.8</v>
      </c>
      <c r="F28" s="181"/>
    </row>
    <row r="29" spans="1:6" ht="30.75">
      <c r="A29" s="186"/>
      <c r="B29" s="162" t="s">
        <v>146</v>
      </c>
      <c r="C29" s="161">
        <v>20.55</v>
      </c>
      <c r="D29" s="161">
        <v>12.75</v>
      </c>
      <c r="E29" s="161">
        <v>7.8</v>
      </c>
      <c r="F29" s="179" t="s">
        <v>93</v>
      </c>
    </row>
    <row r="30" spans="1:6" ht="12.75">
      <c r="A30" s="186"/>
      <c r="B30" s="162" t="s">
        <v>94</v>
      </c>
      <c r="C30" s="161">
        <v>2.2</v>
      </c>
      <c r="D30" s="161">
        <v>1.3</v>
      </c>
      <c r="E30" s="161">
        <v>0.9</v>
      </c>
      <c r="F30" s="181"/>
    </row>
    <row r="31" spans="1:6" ht="26.25">
      <c r="A31" s="186"/>
      <c r="B31" s="162" t="s">
        <v>95</v>
      </c>
      <c r="C31" s="161">
        <v>0.06</v>
      </c>
      <c r="D31" s="161">
        <v>0.036</v>
      </c>
      <c r="E31" s="161">
        <v>0.024</v>
      </c>
      <c r="F31" s="161" t="s">
        <v>85</v>
      </c>
    </row>
    <row r="32" spans="1:6" ht="26.25">
      <c r="A32" s="186"/>
      <c r="B32" s="162" t="s">
        <v>147</v>
      </c>
      <c r="C32" s="161">
        <v>20.55</v>
      </c>
      <c r="D32" s="182">
        <v>-9</v>
      </c>
      <c r="E32" s="184"/>
      <c r="F32" s="161" t="s">
        <v>98</v>
      </c>
    </row>
    <row r="33" spans="1:6" ht="12.75">
      <c r="A33" s="187"/>
      <c r="B33" s="162" t="s">
        <v>22</v>
      </c>
      <c r="C33" s="161">
        <v>0.35</v>
      </c>
      <c r="D33" s="161">
        <v>0.22</v>
      </c>
      <c r="E33" s="161">
        <v>0.13</v>
      </c>
      <c r="F33" s="161" t="s">
        <v>99</v>
      </c>
    </row>
    <row r="34" spans="1:6" ht="15">
      <c r="A34" s="185" t="s">
        <v>100</v>
      </c>
      <c r="B34" s="162" t="s">
        <v>101</v>
      </c>
      <c r="C34" s="161">
        <v>7.75</v>
      </c>
      <c r="D34" s="161">
        <v>4.65</v>
      </c>
      <c r="E34" s="161">
        <v>3.1</v>
      </c>
      <c r="F34" s="179" t="s">
        <v>102</v>
      </c>
    </row>
    <row r="35" spans="1:6" ht="12.75">
      <c r="A35" s="186"/>
      <c r="B35" s="162" t="s">
        <v>103</v>
      </c>
      <c r="C35" s="161">
        <v>2</v>
      </c>
      <c r="D35" s="161">
        <v>1.2</v>
      </c>
      <c r="E35" s="161">
        <v>0.8</v>
      </c>
      <c r="F35" s="181"/>
    </row>
    <row r="36" spans="1:6" ht="15">
      <c r="A36" s="186"/>
      <c r="B36" s="162" t="s">
        <v>104</v>
      </c>
      <c r="C36" s="161">
        <v>20.25</v>
      </c>
      <c r="D36" s="161">
        <v>12.15</v>
      </c>
      <c r="E36" s="161">
        <v>8.1</v>
      </c>
      <c r="F36" s="179" t="s">
        <v>105</v>
      </c>
    </row>
    <row r="37" spans="1:6" ht="12.75">
      <c r="A37" s="187"/>
      <c r="B37" s="162" t="s">
        <v>106</v>
      </c>
      <c r="C37" s="161">
        <v>2.2</v>
      </c>
      <c r="D37" s="161">
        <v>1.3</v>
      </c>
      <c r="E37" s="161">
        <v>0.9</v>
      </c>
      <c r="F37" s="181"/>
    </row>
    <row r="38" spans="1:6" ht="12.75" customHeight="1">
      <c r="A38" s="174" t="s">
        <v>107</v>
      </c>
      <c r="B38" s="175"/>
      <c r="C38" s="175"/>
      <c r="D38" s="175"/>
      <c r="E38" s="175"/>
      <c r="F38" s="176"/>
    </row>
    <row r="39" spans="1:6" ht="15" customHeight="1">
      <c r="A39" s="177" t="s">
        <v>148</v>
      </c>
      <c r="B39" s="178"/>
      <c r="C39" s="161">
        <v>4.25</v>
      </c>
      <c r="D39" s="161">
        <v>4.25</v>
      </c>
      <c r="E39" s="179"/>
      <c r="F39" s="179" t="s">
        <v>69</v>
      </c>
    </row>
    <row r="40" spans="1:6" ht="26.25" customHeight="1">
      <c r="A40" s="177" t="s">
        <v>124</v>
      </c>
      <c r="B40" s="178"/>
      <c r="C40" s="161">
        <v>0.45</v>
      </c>
      <c r="D40" s="161">
        <v>0.45</v>
      </c>
      <c r="E40" s="180"/>
      <c r="F40" s="180"/>
    </row>
    <row r="41" spans="1:6" ht="15" customHeight="1">
      <c r="A41" s="177" t="s">
        <v>149</v>
      </c>
      <c r="B41" s="178"/>
      <c r="C41" s="161">
        <v>0.68</v>
      </c>
      <c r="D41" s="161">
        <v>0.68</v>
      </c>
      <c r="E41" s="180"/>
      <c r="F41" s="180"/>
    </row>
    <row r="42" spans="1:6" ht="28.5" customHeight="1">
      <c r="A42" s="188" t="s">
        <v>150</v>
      </c>
      <c r="B42" s="189"/>
      <c r="C42" s="161">
        <v>1</v>
      </c>
      <c r="D42" s="161">
        <v>1</v>
      </c>
      <c r="E42" s="180"/>
      <c r="F42" s="180"/>
    </row>
    <row r="43" spans="1:6" ht="28.5" customHeight="1">
      <c r="A43" s="188" t="s">
        <v>151</v>
      </c>
      <c r="B43" s="189"/>
      <c r="C43" s="161">
        <v>0.55</v>
      </c>
      <c r="D43" s="161">
        <v>0.55</v>
      </c>
      <c r="E43" s="180"/>
      <c r="F43" s="180"/>
    </row>
    <row r="44" spans="1:6" ht="12.75">
      <c r="A44" s="154"/>
      <c r="E44" s="180"/>
      <c r="F44" s="180"/>
    </row>
    <row r="45" spans="1:6" ht="12.75">
      <c r="A45" s="65"/>
      <c r="B45" s="73"/>
      <c r="C45" s="73"/>
      <c r="D45" s="73"/>
      <c r="E45" s="181"/>
      <c r="F45" s="181"/>
    </row>
    <row r="47" ht="12.75">
      <c r="A47" t="s">
        <v>152</v>
      </c>
    </row>
    <row r="49" ht="12.75">
      <c r="A49" t="s">
        <v>153</v>
      </c>
    </row>
    <row r="51" ht="12.75">
      <c r="A51" t="s">
        <v>154</v>
      </c>
    </row>
    <row r="53" ht="12.75">
      <c r="A53" t="s">
        <v>155</v>
      </c>
    </row>
    <row r="54" ht="12.75">
      <c r="A54" t="s">
        <v>156</v>
      </c>
    </row>
    <row r="55" ht="12.75">
      <c r="A55" t="s">
        <v>157</v>
      </c>
    </row>
    <row r="57" ht="12.75">
      <c r="A57" t="s">
        <v>158</v>
      </c>
    </row>
    <row r="59" ht="12.75">
      <c r="A59" t="s">
        <v>159</v>
      </c>
    </row>
    <row r="61" ht="12.75">
      <c r="A61" t="s">
        <v>160</v>
      </c>
    </row>
    <row r="63" ht="12.75">
      <c r="A63" t="s">
        <v>161</v>
      </c>
    </row>
    <row r="65" ht="12.75">
      <c r="A65" t="s">
        <v>162</v>
      </c>
    </row>
    <row r="67" ht="12.75">
      <c r="A67" t="s">
        <v>163</v>
      </c>
    </row>
    <row r="69" ht="12.75">
      <c r="A69" t="s">
        <v>164</v>
      </c>
    </row>
    <row r="71" ht="12.75">
      <c r="A71" t="s">
        <v>165</v>
      </c>
    </row>
  </sheetData>
  <sheetProtection/>
  <mergeCells count="37">
    <mergeCell ref="A43:B43"/>
    <mergeCell ref="A34:A37"/>
    <mergeCell ref="F34:F35"/>
    <mergeCell ref="F36:F37"/>
    <mergeCell ref="A38:F38"/>
    <mergeCell ref="A39:B39"/>
    <mergeCell ref="E39:E45"/>
    <mergeCell ref="F39:F45"/>
    <mergeCell ref="A40:B40"/>
    <mergeCell ref="A41:B41"/>
    <mergeCell ref="A42:B42"/>
    <mergeCell ref="A23:B23"/>
    <mergeCell ref="F23:F24"/>
    <mergeCell ref="A24:B24"/>
    <mergeCell ref="A25:F25"/>
    <mergeCell ref="A26:A33"/>
    <mergeCell ref="F26:F28"/>
    <mergeCell ref="F29:F30"/>
    <mergeCell ref="D32:E32"/>
    <mergeCell ref="A18:B18"/>
    <mergeCell ref="C18:E18"/>
    <mergeCell ref="A19:B19"/>
    <mergeCell ref="F19:F20"/>
    <mergeCell ref="A20:B20"/>
    <mergeCell ref="A21:B21"/>
    <mergeCell ref="F21:F22"/>
    <mergeCell ref="A22:B22"/>
    <mergeCell ref="A9:B11"/>
    <mergeCell ref="D9:E9"/>
    <mergeCell ref="F9:F11"/>
    <mergeCell ref="A12:F12"/>
    <mergeCell ref="A13:B13"/>
    <mergeCell ref="F13:F17"/>
    <mergeCell ref="A14:B14"/>
    <mergeCell ref="A15:B15"/>
    <mergeCell ref="A16:B16"/>
    <mergeCell ref="A17:B1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</dc:creator>
  <cp:keywords/>
  <dc:description/>
  <cp:lastModifiedBy>Mohamed Mohamed Ali</cp:lastModifiedBy>
  <dcterms:created xsi:type="dcterms:W3CDTF">2008-01-15T09:58:18Z</dcterms:created>
  <dcterms:modified xsi:type="dcterms:W3CDTF">2015-01-11T12:18:21Z</dcterms:modified>
  <cp:category/>
  <cp:version/>
  <cp:contentType/>
  <cp:contentStatus/>
</cp:coreProperties>
</file>